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65446" windowWidth="13590" windowHeight="6900" tabRatio="619" activeTab="0"/>
  </bookViews>
  <sheets>
    <sheet name="ППП2-4" sheetId="1" r:id="rId1"/>
  </sheets>
  <definedNames>
    <definedName name="_xlnm.Print_Area" localSheetId="0">'ППП2-4'!$A$1:$L$118</definedName>
  </definedNames>
  <calcPr fullCalcOnLoad="1"/>
</workbook>
</file>

<file path=xl/sharedStrings.xml><?xml version="1.0" encoding="utf-8"?>
<sst xmlns="http://schemas.openxmlformats.org/spreadsheetml/2006/main" count="338" uniqueCount="136">
  <si>
    <t>№ п/п</t>
  </si>
  <si>
    <t>Приложение №2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</si>
  <si>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</si>
  <si>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</si>
  <si>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</si>
  <si>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</si>
  <si>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</si>
  <si>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</si>
  <si>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</si>
  <si>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</si>
  <si>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 xml:space="preserve">В том числе </t>
  </si>
  <si>
    <t>х</t>
  </si>
  <si>
    <t>Управление культуры администрации Туруханского района</t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</si>
  <si>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</si>
  <si>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</si>
  <si>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</si>
  <si>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</si>
  <si>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</si>
  <si>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</si>
  <si>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</si>
  <si>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</si>
  <si>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</si>
  <si>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</si>
  <si>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</si>
  <si>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</si>
  <si>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ИТОГО по мероприятию 1.2</t>
  </si>
  <si>
    <t>Задача 1 "Развитие системы непрерывного профессионального образования в области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</si>
  <si>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прав на отдых и оздоровление одаренных детей"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</si>
  <si>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искусства"</t>
    </r>
  </si>
  <si>
    <t>Задача 3 «Внедрение информационно-коммуникационных технологий в отрасли «культура», развитие информационных ресурсов»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</si>
  <si>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"Оснащение муниципальных музеев и библиотек Туруханского района компьютерным оборудованием и программным обеспечением, в том числе для ведения электронного каталога"</t>
    </r>
  </si>
  <si>
    <t>ИТОГО по мероприятию 4.1</t>
  </si>
  <si>
    <t>ИТОГО по мероприятию 4.2</t>
  </si>
  <si>
    <t>ИТОГО по мероприятию 4.3</t>
  </si>
  <si>
    <t>Задача 4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</si>
  <si>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"Обеспечение муниципальных  учреждений культуры современными оборудованием  для безопасности, проведение работ по совершенствованию обеспечения уровня безопасности учреждений, посетителей и сотрудников"</t>
    </r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</si>
  <si>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"Строительство, реконструкция зданий учреждений культуры   и образовательных учреждений  в области культуры"</t>
    </r>
  </si>
  <si>
    <r>
      <rPr>
        <u val="single"/>
        <sz val="12"/>
        <rFont val="Times New Roman"/>
        <family val="1"/>
      </rPr>
      <t>Мероприятие 4.6</t>
    </r>
    <r>
      <rPr>
        <sz val="12"/>
        <rFont val="Times New Roman"/>
        <family val="1"/>
      </rPr>
      <t xml:space="preserve"> "Оснащение межпоселенческих учреждений культуры клубного типа материально-техническими ресурсами, необходимыми для производства культурного продукта и обеспечения социально-культурной деятельности  и автотранспортом"</t>
    </r>
  </si>
  <si>
    <r>
      <rPr>
        <u val="single"/>
        <sz val="12"/>
        <rFont val="Times New Roman"/>
        <family val="1"/>
      </rPr>
      <t>Мероприятие 4.7</t>
    </r>
    <r>
      <rPr>
        <sz val="12"/>
        <rFont val="Times New Roman"/>
        <family val="1"/>
      </rPr>
      <t xml:space="preserve"> "Оснащение специальным оборудованием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творчеству"</t>
    </r>
  </si>
  <si>
    <r>
      <rPr>
        <u val="single"/>
        <sz val="12"/>
        <rFont val="Times New Roman"/>
        <family val="1"/>
      </rPr>
      <t>Мероприятие 4.9</t>
    </r>
    <r>
      <rPr>
        <sz val="12"/>
        <rFont val="Times New Roman"/>
        <family val="1"/>
      </rPr>
      <t xml:space="preserve"> "Строительство зданий учреждений культурно-досугового типа в сельских населенных пунктах (включая привязку типовых проектов)"</t>
    </r>
  </si>
  <si>
    <t>ИТОГО по мероприятию 5.1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</si>
  <si>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</si>
  <si>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ИТОГО по мероприятию 4.4</t>
  </si>
  <si>
    <t>ИТОГО по мероприятию 4.6</t>
  </si>
  <si>
    <t>ИТОГО по мероприятию 4.7</t>
  </si>
  <si>
    <t>ИТОГО по мероприятию 4.9</t>
  </si>
  <si>
    <t>121</t>
  </si>
  <si>
    <t>122</t>
  </si>
  <si>
    <t>0702</t>
  </si>
  <si>
    <t>350</t>
  </si>
  <si>
    <t>0804</t>
  </si>
  <si>
    <t>540</t>
  </si>
  <si>
    <t>Управление ЖКХ и строительства администрации Туруханского района</t>
  </si>
  <si>
    <t>247</t>
  </si>
  <si>
    <t>создание не менее 5 интернет-сайтов учреждений культуры и дополнительного образования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</si>
  <si>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</si>
  <si>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число получателей денежных поощрений в сфере культуры и искусства - не менее 5 чел.</t>
  </si>
  <si>
    <t>Ю.М. Тагиров</t>
  </si>
  <si>
    <t>Руководитель         _____________________</t>
  </si>
  <si>
    <t>оснащение основными средствами и материальными запасами не менее 2 учреждений культуры в год</t>
  </si>
  <si>
    <t>капитальный ремонт КДЦ "Заполярье" п.Светлогорск</t>
  </si>
  <si>
    <t>обеспечение реализации муниципальной программы не менее, чем на 95%</t>
  </si>
  <si>
    <t>капитальный ремонт здания СДК д.Горошиха</t>
  </si>
  <si>
    <t>ИТОГО по мероприятию 5.2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</si>
  <si>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</si>
  <si>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и террористической безопасности учреждений, осуществляемых в процессе капитального ремонта и реконструкции зданий и помещений"</t>
    </r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</si>
  <si>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"Приобретение специального оборудования для муниципальных учреждений культуры"</t>
    </r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</si>
  <si>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</si>
  <si>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t>0648129</t>
  </si>
  <si>
    <t>повышении фондов оплаты труда муниципальных учреждений культуры и дополнительного образования детей на 10% с 1 января 2014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</si>
  <si>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"Повышение фондов оплаты труда работников муниципальных учреждений культуры и педагогических работников муниципальных учреждений дополнительного образования детей в сфере культуры на 10% с 1 января 2014"</t>
    </r>
  </si>
  <si>
    <t>Перечень мероприятий подпрограммы "Обеспечение условий реализации программы и прочие мероприятия"</t>
  </si>
  <si>
    <t>в т.ч. КДЦ "Заполярье" в п.Светлогорск (ремонт)</t>
  </si>
  <si>
    <t>0648265</t>
  </si>
  <si>
    <t>ИТОГО по мероприятию 2.4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</si>
  <si>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каталога"</t>
    </r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</si>
  <si>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"Государственная поддержка лучших работников муниципальных учреждений культуры, находящихся на территории сельских поселений"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</si>
  <si>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культуры"</t>
    </r>
  </si>
  <si>
    <t>2017 год</t>
  </si>
  <si>
    <t>243</t>
  </si>
  <si>
    <t>охват детей образовательными услугами в области культуры не менее 16,3 % от общего количества детей в возрасте от 7 до 15 лет</t>
  </si>
  <si>
    <t>увеличение доли детей, привлекаемых к участию в творческих мероприятиях, в общем числе детей до 389,4 %</t>
  </si>
  <si>
    <t>число получателей денежных поощрений в сфере культуры и искусства - не менее 10 чел.</t>
  </si>
  <si>
    <t>увеличение количества библиографических записей в электронных каталогах общедоступных библиотек ежегодно не менее чем на 5 тыс. записей</t>
  </si>
  <si>
    <t>увеличение доли библиотек, подключенных к сети Интернет, в общем количестве общедоступных библиотек до 64 %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</si>
  <si>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</si>
  <si>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1.3</t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</si>
  <si>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</si>
  <si>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бюджета"</t>
    </r>
  </si>
  <si>
    <t>ИТОГО по мероприятию 3.4</t>
  </si>
  <si>
    <r>
      <rPr>
        <u val="single"/>
        <sz val="12"/>
        <rFont val="Times New Roman"/>
        <family val="1"/>
      </rPr>
      <t>Мероприятие 3.5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</si>
  <si>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3.5</t>
  </si>
  <si>
    <t>число детей-участников оздоровительной детской кампании - не менее 2 чел.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</si>
  <si>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</si>
  <si>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</si>
  <si>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1.4</t>
  </si>
  <si>
    <t>2018 год</t>
  </si>
  <si>
    <t>0648061,
0640080610</t>
  </si>
  <si>
    <t>119</t>
  </si>
  <si>
    <t>0648130,
0640081300</t>
  </si>
  <si>
    <t>0648129,
0640081290</t>
  </si>
  <si>
    <t>0648065,
0640080650</t>
  </si>
  <si>
    <t>0648133,
0640081330</t>
  </si>
  <si>
    <t>0648134,
0640081340</t>
  </si>
  <si>
    <t>0648131,
0640081310</t>
  </si>
  <si>
    <t>0648132,
0640081320</t>
  </si>
  <si>
    <t>0648136,
0640081360</t>
  </si>
  <si>
    <t>0648046,
0640080460</t>
  </si>
  <si>
    <t>129</t>
  </si>
  <si>
    <t>0648128,   0640081280</t>
  </si>
  <si>
    <t>0648153, 0640081530</t>
  </si>
  <si>
    <t>0645148, 0640051480</t>
  </si>
  <si>
    <t>0645147, 0640051470</t>
  </si>
  <si>
    <t>0647485, 0640074850</t>
  </si>
  <si>
    <t>0647489, 0640074890</t>
  </si>
  <si>
    <t>0645146, 0640051460</t>
  </si>
  <si>
    <t>0648135, 0640081350</t>
  </si>
  <si>
    <t>0648137, 0640081370</t>
  </si>
  <si>
    <t>831</t>
  </si>
  <si>
    <t>853</t>
  </si>
  <si>
    <t>0640080610</t>
  </si>
  <si>
    <t>06400S4490</t>
  </si>
  <si>
    <t>к  подпрограмме "Обеспечение условий реализации программы и прочие мероприятия", реализуемой в рамках муниципальной программы Туруханского района "Развитие культуры и туризма Туруханского района"</t>
  </si>
  <si>
    <t>0640074490</t>
  </si>
  <si>
    <r>
      <rPr>
        <u val="single"/>
        <sz val="11"/>
        <rFont val="Times New Roman"/>
        <family val="1"/>
      </rPr>
      <t>Мероприятие 4.1</t>
    </r>
    <r>
      <rPr>
        <sz val="11"/>
        <rFont val="Times New Roman"/>
        <family val="1"/>
      </rPr>
      <t xml:space="preserve"> "Приобретение  основных средств и (или) материальных запасов для осуществления видов деятельности бюджетных и казенных учреждений культуры и образовательных учреждений в области культуры, предусмотренных учредительными документами, осуществление работ по разработке проектно-сметной документации, капитальному ремонту, имущества, закрепленного за бюджетным и казенным учреждением на праве оперативного управления, и иных работ, не связанных с выполнением муниципального задания"</t>
    </r>
  </si>
  <si>
    <t>2019 год</t>
  </si>
  <si>
    <t>Итого на 2017-2019 годы</t>
  </si>
  <si>
    <t>Задача 2 «Поддержка творческих работников»</t>
  </si>
  <si>
    <t>Задача 5 «Обеспечение эффективного управления отрасли «культура»</t>
  </si>
  <si>
    <t>приобретение специального оборудования для муниципальных учреждений культуры</t>
  </si>
  <si>
    <t>0640055190</t>
  </si>
  <si>
    <t>0703</t>
  </si>
  <si>
    <t>06400R5190</t>
  </si>
  <si>
    <t>Приложение</t>
  </si>
  <si>
    <t xml:space="preserve">к постановлению администрации  Туруханского района </t>
  </si>
  <si>
    <t xml:space="preserve">от  27.03.2017 № 414-п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</si>
</sst>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</numFmts>
  <fonts count="48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 wrapText="1"/>
    </xf>
    <xf numFmtId="18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86" fontId="3" fillId="0" borderId="10" xfId="0" applyNumberFormat="1" applyFont="1" applyFill="1" applyBorder="1" applyAlignment="1">
      <alignment horizontal="right" vertical="center"/>
    </xf>
    <xf numFmtId="186" fontId="1" fillId="0" borderId="10" xfId="0" applyNumberFormat="1" applyFont="1" applyFill="1" applyBorder="1" applyAlignment="1">
      <alignment horizontal="right" vertical="center"/>
    </xf>
    <xf numFmtId="184" fontId="2" fillId="32" borderId="0" xfId="0" applyNumberFormat="1" applyFont="1" applyFill="1" applyAlignment="1">
      <alignment horizontal="right"/>
    </xf>
    <xf numFmtId="184" fontId="1" fillId="32" borderId="0" xfId="0" applyNumberFormat="1" applyFont="1" applyFill="1" applyAlignment="1">
      <alignment horizontal="right"/>
    </xf>
    <xf numFmtId="184" fontId="1" fillId="32" borderId="0" xfId="0" applyNumberFormat="1" applyFont="1" applyFill="1" applyBorder="1" applyAlignment="1">
      <alignment horizontal="right" vertical="center"/>
    </xf>
    <xf numFmtId="184" fontId="1" fillId="32" borderId="0" xfId="0" applyNumberFormat="1" applyFont="1" applyFill="1" applyAlignment="1">
      <alignment horizontal="right" vertical="center" wrapText="1"/>
    </xf>
    <xf numFmtId="184" fontId="1" fillId="32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186" fontId="3" fillId="32" borderId="10" xfId="0" applyNumberFormat="1" applyFont="1" applyFill="1" applyBorder="1" applyAlignment="1">
      <alignment horizontal="right" vertical="center" wrapText="1"/>
    </xf>
    <xf numFmtId="186" fontId="1" fillId="32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 vertical="center"/>
    </xf>
    <xf numFmtId="186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84" fontId="2" fillId="32" borderId="0" xfId="0" applyNumberFormat="1" applyFont="1" applyFill="1" applyAlignment="1">
      <alignment horizontal="left"/>
    </xf>
    <xf numFmtId="184" fontId="1" fillId="3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184" fontId="1" fillId="32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1"/>
  <sheetViews>
    <sheetView tabSelected="1" view="pageBreakPreview" zoomScale="75" zoomScaleSheetLayoutView="75" workbookViewId="0" topLeftCell="A97">
      <selection activeCell="I21" sqref="I21"/>
    </sheetView>
  </sheetViews>
  <sheetFormatPr defaultColWidth="9.140625" defaultRowHeight="12.75"/>
  <cols>
    <col min="1" max="1" width="9.140625" style="52" customWidth="1"/>
    <col min="2" max="2" width="51.421875" style="7" customWidth="1"/>
    <col min="3" max="3" width="26.57421875" style="7" customWidth="1"/>
    <col min="4" max="5" width="9.140625" style="16" customWidth="1"/>
    <col min="6" max="6" width="12.7109375" style="16" bestFit="1" customWidth="1"/>
    <col min="7" max="7" width="9.8515625" style="16" bestFit="1" customWidth="1"/>
    <col min="8" max="10" width="15.8515625" style="26" customWidth="1"/>
    <col min="11" max="11" width="18.140625" style="20" customWidth="1"/>
    <col min="12" max="12" width="34.8515625" style="7" customWidth="1"/>
    <col min="13" max="16384" width="9.140625" style="7" customWidth="1"/>
  </cols>
  <sheetData>
    <row r="1" spans="9:12" ht="15.75">
      <c r="I1" s="94" t="s">
        <v>133</v>
      </c>
      <c r="J1" s="94"/>
      <c r="K1" s="94"/>
      <c r="L1" s="95"/>
    </row>
    <row r="2" spans="9:12" ht="15.75">
      <c r="I2" s="96" t="s">
        <v>134</v>
      </c>
      <c r="J2" s="96"/>
      <c r="K2" s="96"/>
      <c r="L2" s="95"/>
    </row>
    <row r="3" spans="9:12" ht="15.75">
      <c r="I3" s="94" t="s">
        <v>135</v>
      </c>
      <c r="J3" s="94"/>
      <c r="K3" s="94"/>
      <c r="L3" s="94"/>
    </row>
    <row r="4" spans="9:12" ht="15.75">
      <c r="I4" s="93"/>
      <c r="J4" s="93"/>
      <c r="K4" s="93"/>
      <c r="L4" s="93"/>
    </row>
    <row r="5" spans="2:13" ht="15.75" customHeight="1">
      <c r="B5" s="2"/>
      <c r="C5" s="2"/>
      <c r="D5" s="10"/>
      <c r="E5" s="10"/>
      <c r="F5" s="10"/>
      <c r="G5" s="10"/>
      <c r="H5" s="4"/>
      <c r="I5" s="57" t="s">
        <v>1</v>
      </c>
      <c r="J5" s="57"/>
      <c r="K5" s="57"/>
      <c r="L5" s="57"/>
      <c r="M5" s="4"/>
    </row>
    <row r="6" spans="2:13" ht="15.75" customHeight="1">
      <c r="B6" s="2"/>
      <c r="C6" s="2"/>
      <c r="D6" s="10"/>
      <c r="E6" s="10"/>
      <c r="F6" s="10"/>
      <c r="G6" s="10"/>
      <c r="H6" s="54"/>
      <c r="I6" s="58" t="s">
        <v>122</v>
      </c>
      <c r="J6" s="58"/>
      <c r="K6" s="58"/>
      <c r="L6" s="58"/>
      <c r="M6" s="4"/>
    </row>
    <row r="7" spans="2:13" ht="15.75">
      <c r="B7" s="2"/>
      <c r="C7" s="2"/>
      <c r="D7" s="10"/>
      <c r="E7" s="10"/>
      <c r="F7" s="10"/>
      <c r="G7" s="10"/>
      <c r="H7" s="54"/>
      <c r="I7" s="58"/>
      <c r="J7" s="58"/>
      <c r="K7" s="58"/>
      <c r="L7" s="58"/>
      <c r="M7" s="4"/>
    </row>
    <row r="8" spans="2:12" ht="15.75">
      <c r="B8" s="2"/>
      <c r="C8" s="2"/>
      <c r="D8" s="10"/>
      <c r="E8" s="10"/>
      <c r="F8" s="10"/>
      <c r="G8" s="10"/>
      <c r="H8" s="54"/>
      <c r="I8" s="58"/>
      <c r="J8" s="58"/>
      <c r="K8" s="58"/>
      <c r="L8" s="58"/>
    </row>
    <row r="9" spans="2:12" ht="15.75">
      <c r="B9" s="2"/>
      <c r="C9" s="2"/>
      <c r="D9" s="10"/>
      <c r="E9" s="10"/>
      <c r="F9" s="10"/>
      <c r="G9" s="10"/>
      <c r="H9" s="27"/>
      <c r="I9" s="27"/>
      <c r="J9" s="27"/>
      <c r="K9" s="62"/>
      <c r="L9" s="62"/>
    </row>
    <row r="10" spans="2:12" ht="15.75">
      <c r="B10" s="85" t="s">
        <v>71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2:12" ht="15.75">
      <c r="B11" s="2"/>
      <c r="C11" s="2"/>
      <c r="D11" s="10"/>
      <c r="E11" s="10"/>
      <c r="F11" s="10"/>
      <c r="G11" s="10"/>
      <c r="H11" s="27"/>
      <c r="I11" s="27"/>
      <c r="J11" s="27"/>
      <c r="K11" s="17"/>
      <c r="L11" s="2"/>
    </row>
    <row r="12" spans="1:14" ht="31.5" customHeight="1">
      <c r="A12" s="87" t="s">
        <v>0</v>
      </c>
      <c r="B12" s="59" t="s">
        <v>2</v>
      </c>
      <c r="C12" s="59" t="s">
        <v>3</v>
      </c>
      <c r="D12" s="61" t="s">
        <v>4</v>
      </c>
      <c r="E12" s="61"/>
      <c r="F12" s="61"/>
      <c r="G12" s="61"/>
      <c r="H12" s="82"/>
      <c r="I12" s="82"/>
      <c r="J12" s="82"/>
      <c r="K12" s="83"/>
      <c r="L12" s="59" t="s">
        <v>9</v>
      </c>
      <c r="M12" s="8"/>
      <c r="N12" s="8"/>
    </row>
    <row r="13" spans="1:12" ht="31.5">
      <c r="A13" s="89"/>
      <c r="B13" s="59"/>
      <c r="C13" s="59"/>
      <c r="D13" s="31" t="s">
        <v>5</v>
      </c>
      <c r="E13" s="31" t="s">
        <v>6</v>
      </c>
      <c r="F13" s="31" t="s">
        <v>7</v>
      </c>
      <c r="G13" s="31" t="s">
        <v>8</v>
      </c>
      <c r="H13" s="49" t="s">
        <v>78</v>
      </c>
      <c r="I13" s="49" t="s">
        <v>96</v>
      </c>
      <c r="J13" s="50" t="s">
        <v>125</v>
      </c>
      <c r="K13" s="32" t="s">
        <v>126</v>
      </c>
      <c r="L13" s="59"/>
    </row>
    <row r="14" spans="1:12" ht="31.5">
      <c r="A14" s="53">
        <v>1</v>
      </c>
      <c r="B14" s="33" t="s">
        <v>55</v>
      </c>
      <c r="C14" s="34" t="s">
        <v>11</v>
      </c>
      <c r="D14" s="35" t="s">
        <v>11</v>
      </c>
      <c r="E14" s="35" t="s">
        <v>11</v>
      </c>
      <c r="F14" s="35" t="s">
        <v>11</v>
      </c>
      <c r="G14" s="35" t="s">
        <v>11</v>
      </c>
      <c r="H14" s="45">
        <f>H15+H47+H60+H78+H101-0.001</f>
        <v>35303.524000000005</v>
      </c>
      <c r="I14" s="45">
        <f>I15+I47+I60+I78+I101</f>
        <v>34688.634999999995</v>
      </c>
      <c r="J14" s="45">
        <f>J15+J47+J60+J78+J101</f>
        <v>34688.634999999995</v>
      </c>
      <c r="K14" s="24">
        <f aca="true" t="shared" si="0" ref="K14:K54">SUM(H14:J14)</f>
        <v>104680.794</v>
      </c>
      <c r="L14" s="36" t="s">
        <v>11</v>
      </c>
    </row>
    <row r="15" spans="1:12" s="21" customFormat="1" ht="47.25">
      <c r="A15" s="53">
        <v>2</v>
      </c>
      <c r="B15" s="37" t="s">
        <v>26</v>
      </c>
      <c r="C15" s="34" t="s">
        <v>11</v>
      </c>
      <c r="D15" s="35" t="s">
        <v>11</v>
      </c>
      <c r="E15" s="35" t="s">
        <v>11</v>
      </c>
      <c r="F15" s="35" t="s">
        <v>11</v>
      </c>
      <c r="G15" s="35" t="s">
        <v>11</v>
      </c>
      <c r="H15" s="47">
        <f>H17+H35+H40+H46</f>
        <v>28419.516</v>
      </c>
      <c r="I15" s="47">
        <f>I17+I35+I40+I46</f>
        <v>28320.617</v>
      </c>
      <c r="J15" s="47">
        <f>J17+J35+J40+J46</f>
        <v>28320.617</v>
      </c>
      <c r="K15" s="24">
        <f t="shared" si="0"/>
        <v>85060.75</v>
      </c>
      <c r="L15" s="36" t="s">
        <v>11</v>
      </c>
    </row>
    <row r="16" spans="1:12" ht="48" customHeight="1">
      <c r="A16" s="87">
        <v>3</v>
      </c>
      <c r="B16" s="63" t="s">
        <v>27</v>
      </c>
      <c r="C16" s="22" t="s">
        <v>12</v>
      </c>
      <c r="D16" s="38" t="s">
        <v>13</v>
      </c>
      <c r="E16" s="38" t="s">
        <v>48</v>
      </c>
      <c r="F16" s="31" t="s">
        <v>109</v>
      </c>
      <c r="G16" s="38" t="s">
        <v>13</v>
      </c>
      <c r="H16" s="46">
        <v>0</v>
      </c>
      <c r="I16" s="46">
        <v>0</v>
      </c>
      <c r="J16" s="51">
        <f aca="true" t="shared" si="1" ref="J16:J89">I16</f>
        <v>0</v>
      </c>
      <c r="K16" s="25">
        <f t="shared" si="0"/>
        <v>0</v>
      </c>
      <c r="L16" s="69" t="s">
        <v>92</v>
      </c>
    </row>
    <row r="17" spans="1:12" ht="15.75" customHeight="1">
      <c r="A17" s="89"/>
      <c r="B17" s="65"/>
      <c r="C17" s="66" t="s">
        <v>20</v>
      </c>
      <c r="D17" s="67"/>
      <c r="E17" s="67"/>
      <c r="F17" s="67"/>
      <c r="G17" s="68"/>
      <c r="H17" s="46">
        <f>H16</f>
        <v>0</v>
      </c>
      <c r="I17" s="46">
        <f>I16</f>
        <v>0</v>
      </c>
      <c r="J17" s="51">
        <f t="shared" si="1"/>
        <v>0</v>
      </c>
      <c r="K17" s="25">
        <f t="shared" si="0"/>
        <v>0</v>
      </c>
      <c r="L17" s="71"/>
    </row>
    <row r="18" spans="1:12" ht="15.75" customHeight="1">
      <c r="A18" s="87">
        <v>4</v>
      </c>
      <c r="B18" s="63" t="s">
        <v>85</v>
      </c>
      <c r="C18" s="59" t="s">
        <v>12</v>
      </c>
      <c r="D18" s="60" t="s">
        <v>13</v>
      </c>
      <c r="E18" s="60" t="s">
        <v>131</v>
      </c>
      <c r="F18" s="61" t="s">
        <v>97</v>
      </c>
      <c r="G18" s="38" t="s">
        <v>15</v>
      </c>
      <c r="H18" s="46">
        <v>11290.169</v>
      </c>
      <c r="I18" s="46">
        <v>0</v>
      </c>
      <c r="J18" s="51">
        <f t="shared" si="1"/>
        <v>0</v>
      </c>
      <c r="K18" s="25">
        <f t="shared" si="0"/>
        <v>11290.169</v>
      </c>
      <c r="L18" s="69" t="s">
        <v>80</v>
      </c>
    </row>
    <row r="19" spans="1:12" ht="15.75">
      <c r="A19" s="88"/>
      <c r="B19" s="64"/>
      <c r="C19" s="59"/>
      <c r="D19" s="60"/>
      <c r="E19" s="60"/>
      <c r="F19" s="61"/>
      <c r="G19" s="38" t="s">
        <v>16</v>
      </c>
      <c r="H19" s="46">
        <v>769.5</v>
      </c>
      <c r="I19" s="46">
        <v>0</v>
      </c>
      <c r="J19" s="51">
        <f t="shared" si="1"/>
        <v>0</v>
      </c>
      <c r="K19" s="25">
        <f t="shared" si="0"/>
        <v>769.5</v>
      </c>
      <c r="L19" s="70"/>
    </row>
    <row r="20" spans="1:12" ht="15.75">
      <c r="A20" s="88"/>
      <c r="B20" s="64"/>
      <c r="C20" s="59"/>
      <c r="D20" s="60"/>
      <c r="E20" s="60"/>
      <c r="F20" s="61"/>
      <c r="G20" s="38" t="s">
        <v>98</v>
      </c>
      <c r="H20" s="46">
        <v>3409.63</v>
      </c>
      <c r="I20" s="46">
        <v>0</v>
      </c>
      <c r="J20" s="51">
        <f t="shared" si="1"/>
        <v>0</v>
      </c>
      <c r="K20" s="25">
        <f t="shared" si="0"/>
        <v>3409.63</v>
      </c>
      <c r="L20" s="70"/>
    </row>
    <row r="21" spans="1:12" ht="15.75">
      <c r="A21" s="88"/>
      <c r="B21" s="64"/>
      <c r="C21" s="59"/>
      <c r="D21" s="60"/>
      <c r="E21" s="60"/>
      <c r="F21" s="61"/>
      <c r="G21" s="38" t="s">
        <v>13</v>
      </c>
      <c r="H21" s="46">
        <v>2712.16</v>
      </c>
      <c r="I21" s="46">
        <v>0</v>
      </c>
      <c r="J21" s="51">
        <f t="shared" si="1"/>
        <v>0</v>
      </c>
      <c r="K21" s="25">
        <f t="shared" si="0"/>
        <v>2712.16</v>
      </c>
      <c r="L21" s="70"/>
    </row>
    <row r="22" spans="1:12" ht="15.75">
      <c r="A22" s="88"/>
      <c r="B22" s="64"/>
      <c r="C22" s="59"/>
      <c r="D22" s="60"/>
      <c r="E22" s="60"/>
      <c r="F22" s="61"/>
      <c r="G22" s="38" t="s">
        <v>118</v>
      </c>
      <c r="H22" s="46">
        <v>0</v>
      </c>
      <c r="I22" s="46">
        <v>0</v>
      </c>
      <c r="J22" s="51">
        <f t="shared" si="1"/>
        <v>0</v>
      </c>
      <c r="K22" s="25">
        <f t="shared" si="0"/>
        <v>0</v>
      </c>
      <c r="L22" s="70"/>
    </row>
    <row r="23" spans="1:12" ht="15.75">
      <c r="A23" s="88"/>
      <c r="B23" s="64"/>
      <c r="C23" s="59"/>
      <c r="D23" s="60"/>
      <c r="E23" s="60"/>
      <c r="F23" s="61"/>
      <c r="G23" s="38" t="s">
        <v>17</v>
      </c>
      <c r="H23" s="46">
        <v>4</v>
      </c>
      <c r="I23" s="46">
        <v>0</v>
      </c>
      <c r="J23" s="51">
        <f>I23</f>
        <v>0</v>
      </c>
      <c r="K23" s="25">
        <f t="shared" si="0"/>
        <v>4</v>
      </c>
      <c r="L23" s="70"/>
    </row>
    <row r="24" spans="1:12" ht="15.75">
      <c r="A24" s="88"/>
      <c r="B24" s="64"/>
      <c r="C24" s="59"/>
      <c r="D24" s="60"/>
      <c r="E24" s="60"/>
      <c r="F24" s="61"/>
      <c r="G24" s="38" t="s">
        <v>119</v>
      </c>
      <c r="H24" s="46">
        <v>0</v>
      </c>
      <c r="I24" s="46">
        <v>0</v>
      </c>
      <c r="J24" s="51">
        <f t="shared" si="1"/>
        <v>0</v>
      </c>
      <c r="K24" s="25">
        <f t="shared" si="0"/>
        <v>0</v>
      </c>
      <c r="L24" s="70"/>
    </row>
    <row r="25" spans="1:12" ht="15.75" customHeight="1">
      <c r="A25" s="88"/>
      <c r="B25" s="64"/>
      <c r="C25" s="59"/>
      <c r="D25" s="60"/>
      <c r="E25" s="60" t="s">
        <v>48</v>
      </c>
      <c r="F25" s="61" t="s">
        <v>97</v>
      </c>
      <c r="G25" s="38" t="s">
        <v>15</v>
      </c>
      <c r="H25" s="46">
        <v>0</v>
      </c>
      <c r="I25" s="46">
        <v>11290.169</v>
      </c>
      <c r="J25" s="51">
        <f aca="true" t="shared" si="2" ref="J25:J31">I25</f>
        <v>11290.169</v>
      </c>
      <c r="K25" s="25">
        <f aca="true" t="shared" si="3" ref="K25:K31">SUM(H25:J25)</f>
        <v>22580.338</v>
      </c>
      <c r="L25" s="70"/>
    </row>
    <row r="26" spans="1:12" ht="15.75">
      <c r="A26" s="88"/>
      <c r="B26" s="64"/>
      <c r="C26" s="59"/>
      <c r="D26" s="60"/>
      <c r="E26" s="60"/>
      <c r="F26" s="61"/>
      <c r="G26" s="38" t="s">
        <v>16</v>
      </c>
      <c r="H26" s="46">
        <v>0</v>
      </c>
      <c r="I26" s="46">
        <v>689.5</v>
      </c>
      <c r="J26" s="51">
        <f t="shared" si="2"/>
        <v>689.5</v>
      </c>
      <c r="K26" s="25">
        <f t="shared" si="3"/>
        <v>1379</v>
      </c>
      <c r="L26" s="70"/>
    </row>
    <row r="27" spans="1:12" ht="15.75">
      <c r="A27" s="88"/>
      <c r="B27" s="64"/>
      <c r="C27" s="59"/>
      <c r="D27" s="60"/>
      <c r="E27" s="60"/>
      <c r="F27" s="61"/>
      <c r="G27" s="38" t="s">
        <v>98</v>
      </c>
      <c r="H27" s="46">
        <v>0</v>
      </c>
      <c r="I27" s="46">
        <v>3409.63</v>
      </c>
      <c r="J27" s="51">
        <f t="shared" si="2"/>
        <v>3409.63</v>
      </c>
      <c r="K27" s="25">
        <f t="shared" si="3"/>
        <v>6819.26</v>
      </c>
      <c r="L27" s="70"/>
    </row>
    <row r="28" spans="1:12" ht="15.75">
      <c r="A28" s="88"/>
      <c r="B28" s="64"/>
      <c r="C28" s="59"/>
      <c r="D28" s="60"/>
      <c r="E28" s="60"/>
      <c r="F28" s="61"/>
      <c r="G28" s="38" t="s">
        <v>13</v>
      </c>
      <c r="H28" s="46">
        <v>0</v>
      </c>
      <c r="I28" s="46">
        <v>2693.261</v>
      </c>
      <c r="J28" s="51">
        <f t="shared" si="2"/>
        <v>2693.261</v>
      </c>
      <c r="K28" s="25">
        <f t="shared" si="3"/>
        <v>5386.522</v>
      </c>
      <c r="L28" s="70"/>
    </row>
    <row r="29" spans="1:12" ht="15.75">
      <c r="A29" s="88"/>
      <c r="B29" s="64"/>
      <c r="C29" s="59"/>
      <c r="D29" s="60"/>
      <c r="E29" s="60"/>
      <c r="F29" s="61"/>
      <c r="G29" s="38" t="s">
        <v>118</v>
      </c>
      <c r="H29" s="46">
        <v>0</v>
      </c>
      <c r="I29" s="46">
        <v>0</v>
      </c>
      <c r="J29" s="51">
        <f t="shared" si="2"/>
        <v>0</v>
      </c>
      <c r="K29" s="25">
        <f t="shared" si="3"/>
        <v>0</v>
      </c>
      <c r="L29" s="70"/>
    </row>
    <row r="30" spans="1:12" ht="15.75">
      <c r="A30" s="88"/>
      <c r="B30" s="64"/>
      <c r="C30" s="59"/>
      <c r="D30" s="60"/>
      <c r="E30" s="60"/>
      <c r="F30" s="61"/>
      <c r="G30" s="38" t="s">
        <v>17</v>
      </c>
      <c r="H30" s="46">
        <v>0</v>
      </c>
      <c r="I30" s="46">
        <v>4</v>
      </c>
      <c r="J30" s="51">
        <f t="shared" si="2"/>
        <v>4</v>
      </c>
      <c r="K30" s="25">
        <f t="shared" si="3"/>
        <v>8</v>
      </c>
      <c r="L30" s="70"/>
    </row>
    <row r="31" spans="1:12" ht="15.75">
      <c r="A31" s="88"/>
      <c r="B31" s="64"/>
      <c r="C31" s="59"/>
      <c r="D31" s="60"/>
      <c r="E31" s="60"/>
      <c r="F31" s="61"/>
      <c r="G31" s="38" t="s">
        <v>119</v>
      </c>
      <c r="H31" s="46">
        <v>0</v>
      </c>
      <c r="I31" s="46">
        <v>0</v>
      </c>
      <c r="J31" s="51">
        <f t="shared" si="2"/>
        <v>0</v>
      </c>
      <c r="K31" s="25">
        <f t="shared" si="3"/>
        <v>0</v>
      </c>
      <c r="L31" s="70"/>
    </row>
    <row r="32" spans="1:12" ht="15.75" customHeight="1">
      <c r="A32" s="88"/>
      <c r="B32" s="64"/>
      <c r="C32" s="59"/>
      <c r="D32" s="60"/>
      <c r="E32" s="60" t="s">
        <v>50</v>
      </c>
      <c r="F32" s="61" t="s">
        <v>120</v>
      </c>
      <c r="G32" s="38" t="s">
        <v>15</v>
      </c>
      <c r="H32" s="46">
        <v>7230.627</v>
      </c>
      <c r="I32" s="46">
        <f>H32</f>
        <v>7230.627</v>
      </c>
      <c r="J32" s="51">
        <f t="shared" si="1"/>
        <v>7230.627</v>
      </c>
      <c r="K32" s="25">
        <f t="shared" si="0"/>
        <v>21691.881</v>
      </c>
      <c r="L32" s="70"/>
    </row>
    <row r="33" spans="1:12" ht="15.75">
      <c r="A33" s="88"/>
      <c r="B33" s="64"/>
      <c r="C33" s="59"/>
      <c r="D33" s="60"/>
      <c r="E33" s="60"/>
      <c r="F33" s="61"/>
      <c r="G33" s="38" t="s">
        <v>16</v>
      </c>
      <c r="H33" s="46">
        <v>319.78</v>
      </c>
      <c r="I33" s="46">
        <v>319.78</v>
      </c>
      <c r="J33" s="51">
        <f t="shared" si="1"/>
        <v>319.78</v>
      </c>
      <c r="K33" s="25">
        <f t="shared" si="0"/>
        <v>959.3399999999999</v>
      </c>
      <c r="L33" s="70"/>
    </row>
    <row r="34" spans="1:12" ht="15.75">
      <c r="A34" s="88"/>
      <c r="B34" s="64"/>
      <c r="C34" s="59"/>
      <c r="D34" s="60"/>
      <c r="E34" s="60"/>
      <c r="F34" s="61"/>
      <c r="G34" s="38" t="s">
        <v>98</v>
      </c>
      <c r="H34" s="46">
        <v>2183.65</v>
      </c>
      <c r="I34" s="46">
        <v>2183.65</v>
      </c>
      <c r="J34" s="51">
        <f t="shared" si="1"/>
        <v>2183.65</v>
      </c>
      <c r="K34" s="25">
        <f t="shared" si="0"/>
        <v>6550.950000000001</v>
      </c>
      <c r="L34" s="70"/>
    </row>
    <row r="35" spans="1:12" ht="15.75">
      <c r="A35" s="89"/>
      <c r="B35" s="65"/>
      <c r="C35" s="66" t="s">
        <v>25</v>
      </c>
      <c r="D35" s="67"/>
      <c r="E35" s="67"/>
      <c r="F35" s="67"/>
      <c r="G35" s="68"/>
      <c r="H35" s="46">
        <f>SUM(H18:H34)</f>
        <v>27919.516</v>
      </c>
      <c r="I35" s="46">
        <f>SUM(I18:I34)</f>
        <v>27820.617</v>
      </c>
      <c r="J35" s="46">
        <f>SUM(J18:J34)</f>
        <v>27820.617</v>
      </c>
      <c r="K35" s="25">
        <f t="shared" si="0"/>
        <v>83560.75</v>
      </c>
      <c r="L35" s="70"/>
    </row>
    <row r="36" spans="1:12" ht="15.75" customHeight="1" hidden="1">
      <c r="A36" s="53"/>
      <c r="B36" s="63" t="s">
        <v>94</v>
      </c>
      <c r="C36" s="59" t="s">
        <v>12</v>
      </c>
      <c r="D36" s="60" t="s">
        <v>13</v>
      </c>
      <c r="E36" s="60" t="s">
        <v>48</v>
      </c>
      <c r="F36" s="61" t="s">
        <v>101</v>
      </c>
      <c r="G36" s="38" t="s">
        <v>15</v>
      </c>
      <c r="H36" s="46"/>
      <c r="I36" s="46"/>
      <c r="J36" s="51">
        <f t="shared" si="1"/>
        <v>0</v>
      </c>
      <c r="K36" s="25">
        <f t="shared" si="0"/>
        <v>0</v>
      </c>
      <c r="L36" s="70"/>
    </row>
    <row r="37" spans="1:12" ht="15.75" customHeight="1" hidden="1">
      <c r="A37" s="53"/>
      <c r="B37" s="64"/>
      <c r="C37" s="59"/>
      <c r="D37" s="60"/>
      <c r="E37" s="60"/>
      <c r="F37" s="60"/>
      <c r="G37" s="38" t="s">
        <v>16</v>
      </c>
      <c r="H37" s="46"/>
      <c r="I37" s="46"/>
      <c r="J37" s="51">
        <f t="shared" si="1"/>
        <v>0</v>
      </c>
      <c r="K37" s="25">
        <f t="shared" si="0"/>
        <v>0</v>
      </c>
      <c r="L37" s="70"/>
    </row>
    <row r="38" spans="1:12" ht="33" customHeight="1">
      <c r="A38" s="87">
        <v>5</v>
      </c>
      <c r="B38" s="64"/>
      <c r="C38" s="59"/>
      <c r="D38" s="60"/>
      <c r="E38" s="60"/>
      <c r="F38" s="60"/>
      <c r="G38" s="38" t="s">
        <v>13</v>
      </c>
      <c r="H38" s="46">
        <v>0</v>
      </c>
      <c r="I38" s="46">
        <v>0</v>
      </c>
      <c r="J38" s="51">
        <f t="shared" si="1"/>
        <v>0</v>
      </c>
      <c r="K38" s="25">
        <f t="shared" si="0"/>
        <v>0</v>
      </c>
      <c r="L38" s="70"/>
    </row>
    <row r="39" spans="1:12" ht="15.75" customHeight="1" hidden="1">
      <c r="A39" s="88"/>
      <c r="B39" s="64"/>
      <c r="C39" s="59"/>
      <c r="D39" s="60"/>
      <c r="E39" s="60"/>
      <c r="F39" s="60"/>
      <c r="G39" s="38" t="s">
        <v>17</v>
      </c>
      <c r="H39" s="46"/>
      <c r="I39" s="46"/>
      <c r="J39" s="51">
        <f t="shared" si="1"/>
        <v>0</v>
      </c>
      <c r="K39" s="25">
        <f t="shared" si="0"/>
        <v>0</v>
      </c>
      <c r="L39" s="70"/>
    </row>
    <row r="40" spans="1:12" ht="24" customHeight="1">
      <c r="A40" s="89"/>
      <c r="B40" s="65"/>
      <c r="C40" s="66" t="s">
        <v>86</v>
      </c>
      <c r="D40" s="67"/>
      <c r="E40" s="67"/>
      <c r="F40" s="67"/>
      <c r="G40" s="68"/>
      <c r="H40" s="46">
        <f>SUM(H36:H39)</f>
        <v>0</v>
      </c>
      <c r="I40" s="46">
        <f>SUM(I36:I39)</f>
        <v>0</v>
      </c>
      <c r="J40" s="51">
        <f t="shared" si="1"/>
        <v>0</v>
      </c>
      <c r="K40" s="25">
        <f t="shared" si="0"/>
        <v>0</v>
      </c>
      <c r="L40" s="71"/>
    </row>
    <row r="41" spans="1:12" ht="31.5" customHeight="1">
      <c r="A41" s="87">
        <v>6</v>
      </c>
      <c r="B41" s="63" t="s">
        <v>93</v>
      </c>
      <c r="C41" s="59" t="s">
        <v>12</v>
      </c>
      <c r="D41" s="60" t="s">
        <v>13</v>
      </c>
      <c r="E41" s="38" t="s">
        <v>131</v>
      </c>
      <c r="F41" s="31" t="s">
        <v>100</v>
      </c>
      <c r="G41" s="38" t="s">
        <v>13</v>
      </c>
      <c r="H41" s="46">
        <v>200</v>
      </c>
      <c r="I41" s="46">
        <v>0</v>
      </c>
      <c r="J41" s="51">
        <f t="shared" si="1"/>
        <v>0</v>
      </c>
      <c r="K41" s="25">
        <f t="shared" si="0"/>
        <v>200</v>
      </c>
      <c r="L41" s="69" t="s">
        <v>81</v>
      </c>
    </row>
    <row r="42" spans="1:12" ht="31.5">
      <c r="A42" s="88"/>
      <c r="B42" s="64"/>
      <c r="C42" s="59"/>
      <c r="D42" s="60"/>
      <c r="E42" s="38" t="s">
        <v>48</v>
      </c>
      <c r="F42" s="31" t="s">
        <v>100</v>
      </c>
      <c r="G42" s="38" t="s">
        <v>13</v>
      </c>
      <c r="H42" s="46">
        <v>0</v>
      </c>
      <c r="I42" s="46">
        <v>200</v>
      </c>
      <c r="J42" s="51">
        <f>I42</f>
        <v>200</v>
      </c>
      <c r="K42" s="25">
        <f>SUM(H42:J42)</f>
        <v>400</v>
      </c>
      <c r="L42" s="70"/>
    </row>
    <row r="43" spans="1:12" ht="15.75">
      <c r="A43" s="88"/>
      <c r="B43" s="64"/>
      <c r="C43" s="59"/>
      <c r="D43" s="60"/>
      <c r="E43" s="38" t="s">
        <v>14</v>
      </c>
      <c r="F43" s="38" t="s">
        <v>68</v>
      </c>
      <c r="G43" s="38" t="s">
        <v>13</v>
      </c>
      <c r="H43" s="46">
        <v>0</v>
      </c>
      <c r="I43" s="46">
        <v>0</v>
      </c>
      <c r="J43" s="51">
        <f t="shared" si="1"/>
        <v>0</v>
      </c>
      <c r="K43" s="25">
        <f t="shared" si="0"/>
        <v>0</v>
      </c>
      <c r="L43" s="70"/>
    </row>
    <row r="44" spans="1:12" ht="31.5">
      <c r="A44" s="88"/>
      <c r="B44" s="64"/>
      <c r="C44" s="59"/>
      <c r="D44" s="60"/>
      <c r="E44" s="38" t="s">
        <v>131</v>
      </c>
      <c r="F44" s="31" t="s">
        <v>100</v>
      </c>
      <c r="G44" s="38" t="s">
        <v>51</v>
      </c>
      <c r="H44" s="46">
        <v>300</v>
      </c>
      <c r="I44" s="46">
        <v>0</v>
      </c>
      <c r="J44" s="51">
        <f t="shared" si="1"/>
        <v>0</v>
      </c>
      <c r="K44" s="25">
        <f t="shared" si="0"/>
        <v>300</v>
      </c>
      <c r="L44" s="80"/>
    </row>
    <row r="45" spans="1:12" ht="31.5">
      <c r="A45" s="88"/>
      <c r="B45" s="64"/>
      <c r="C45" s="59"/>
      <c r="D45" s="60"/>
      <c r="E45" s="38" t="s">
        <v>48</v>
      </c>
      <c r="F45" s="31" t="s">
        <v>100</v>
      </c>
      <c r="G45" s="38" t="s">
        <v>51</v>
      </c>
      <c r="H45" s="46">
        <v>0</v>
      </c>
      <c r="I45" s="46">
        <v>300</v>
      </c>
      <c r="J45" s="51">
        <f>I45</f>
        <v>300</v>
      </c>
      <c r="K45" s="25">
        <f>SUM(H45:J45)</f>
        <v>600</v>
      </c>
      <c r="L45" s="80"/>
    </row>
    <row r="46" spans="1:12" ht="33" customHeight="1">
      <c r="A46" s="89"/>
      <c r="B46" s="65"/>
      <c r="C46" s="66" t="s">
        <v>95</v>
      </c>
      <c r="D46" s="67"/>
      <c r="E46" s="67"/>
      <c r="F46" s="67"/>
      <c r="G46" s="68"/>
      <c r="H46" s="46">
        <f>SUM(H41:H44)</f>
        <v>500</v>
      </c>
      <c r="I46" s="46">
        <f>SUM(I41:I45)</f>
        <v>500</v>
      </c>
      <c r="J46" s="46">
        <f>SUM(J41:J45)</f>
        <v>500</v>
      </c>
      <c r="K46" s="25">
        <f t="shared" si="0"/>
        <v>1500</v>
      </c>
      <c r="L46" s="81"/>
    </row>
    <row r="47" spans="1:12" s="21" customFormat="1" ht="15.75">
      <c r="A47" s="53">
        <v>7</v>
      </c>
      <c r="B47" s="37" t="s">
        <v>127</v>
      </c>
      <c r="C47" s="34" t="s">
        <v>11</v>
      </c>
      <c r="D47" s="35" t="s">
        <v>11</v>
      </c>
      <c r="E47" s="35" t="s">
        <v>11</v>
      </c>
      <c r="F47" s="35" t="s">
        <v>11</v>
      </c>
      <c r="G47" s="35" t="s">
        <v>11</v>
      </c>
      <c r="H47" s="47">
        <f>H50+H53+H56+H59</f>
        <v>347.2</v>
      </c>
      <c r="I47" s="47">
        <f>I50+I53+I56+I59</f>
        <v>0</v>
      </c>
      <c r="J47" s="45">
        <f t="shared" si="1"/>
        <v>0</v>
      </c>
      <c r="K47" s="24">
        <f t="shared" si="0"/>
        <v>347.2</v>
      </c>
      <c r="L47" s="36" t="s">
        <v>11</v>
      </c>
    </row>
    <row r="48" spans="1:12" ht="31.5" customHeight="1">
      <c r="A48" s="87">
        <v>8</v>
      </c>
      <c r="B48" s="63" t="s">
        <v>28</v>
      </c>
      <c r="C48" s="59" t="s">
        <v>12</v>
      </c>
      <c r="D48" s="60" t="s">
        <v>13</v>
      </c>
      <c r="E48" s="38" t="s">
        <v>48</v>
      </c>
      <c r="F48" s="31" t="s">
        <v>99</v>
      </c>
      <c r="G48" s="38" t="s">
        <v>49</v>
      </c>
      <c r="H48" s="46">
        <v>0</v>
      </c>
      <c r="I48" s="46">
        <v>0</v>
      </c>
      <c r="J48" s="51">
        <f t="shared" si="1"/>
        <v>0</v>
      </c>
      <c r="K48" s="25">
        <f t="shared" si="0"/>
        <v>0</v>
      </c>
      <c r="L48" s="59" t="s">
        <v>82</v>
      </c>
    </row>
    <row r="49" spans="1:12" ht="30.75" customHeight="1">
      <c r="A49" s="88"/>
      <c r="B49" s="64"/>
      <c r="C49" s="59"/>
      <c r="D49" s="60"/>
      <c r="E49" s="38" t="s">
        <v>14</v>
      </c>
      <c r="F49" s="31" t="s">
        <v>99</v>
      </c>
      <c r="G49" s="38" t="s">
        <v>49</v>
      </c>
      <c r="H49" s="46">
        <v>0</v>
      </c>
      <c r="I49" s="46">
        <v>0</v>
      </c>
      <c r="J49" s="51">
        <f t="shared" si="1"/>
        <v>0</v>
      </c>
      <c r="K49" s="25">
        <f t="shared" si="0"/>
        <v>0</v>
      </c>
      <c r="L49" s="59"/>
    </row>
    <row r="50" spans="1:12" ht="15.75">
      <c r="A50" s="89"/>
      <c r="B50" s="64"/>
      <c r="C50" s="74" t="s">
        <v>18</v>
      </c>
      <c r="D50" s="74"/>
      <c r="E50" s="74"/>
      <c r="F50" s="74"/>
      <c r="G50" s="74"/>
      <c r="H50" s="46">
        <f>SUM(H48:H49)</f>
        <v>0</v>
      </c>
      <c r="I50" s="46">
        <f>SUM(I48:I49)</f>
        <v>0</v>
      </c>
      <c r="J50" s="51">
        <f t="shared" si="1"/>
        <v>0</v>
      </c>
      <c r="K50" s="25">
        <f t="shared" si="0"/>
        <v>0</v>
      </c>
      <c r="L50" s="59"/>
    </row>
    <row r="51" spans="1:12" s="23" customFormat="1" ht="31.5" customHeight="1">
      <c r="A51" s="87">
        <v>9</v>
      </c>
      <c r="B51" s="75" t="s">
        <v>70</v>
      </c>
      <c r="C51" s="59" t="s">
        <v>12</v>
      </c>
      <c r="D51" s="60" t="s">
        <v>13</v>
      </c>
      <c r="E51" s="38" t="s">
        <v>48</v>
      </c>
      <c r="F51" s="31" t="s">
        <v>110</v>
      </c>
      <c r="G51" s="38" t="s">
        <v>51</v>
      </c>
      <c r="H51" s="46">
        <v>0</v>
      </c>
      <c r="I51" s="46">
        <v>0</v>
      </c>
      <c r="J51" s="51">
        <f t="shared" si="1"/>
        <v>0</v>
      </c>
      <c r="K51" s="25">
        <f t="shared" si="0"/>
        <v>0</v>
      </c>
      <c r="L51" s="59" t="s">
        <v>69</v>
      </c>
    </row>
    <row r="52" spans="1:12" s="23" customFormat="1" ht="31.5" customHeight="1">
      <c r="A52" s="88"/>
      <c r="B52" s="75"/>
      <c r="C52" s="59"/>
      <c r="D52" s="60"/>
      <c r="E52" s="38" t="s">
        <v>14</v>
      </c>
      <c r="F52" s="31" t="s">
        <v>110</v>
      </c>
      <c r="G52" s="38" t="s">
        <v>51</v>
      </c>
      <c r="H52" s="46">
        <v>0</v>
      </c>
      <c r="I52" s="46">
        <v>0</v>
      </c>
      <c r="J52" s="51">
        <f t="shared" si="1"/>
        <v>0</v>
      </c>
      <c r="K52" s="25">
        <f t="shared" si="0"/>
        <v>0</v>
      </c>
      <c r="L52" s="59"/>
    </row>
    <row r="53" spans="1:12" s="23" customFormat="1" ht="31.5" customHeight="1">
      <c r="A53" s="89"/>
      <c r="B53" s="75"/>
      <c r="C53" s="74" t="s">
        <v>21</v>
      </c>
      <c r="D53" s="74"/>
      <c r="E53" s="74"/>
      <c r="F53" s="74"/>
      <c r="G53" s="74"/>
      <c r="H53" s="46">
        <f>SUM(H51:H52)</f>
        <v>0</v>
      </c>
      <c r="I53" s="46">
        <f>SUM(I51:I52)</f>
        <v>0</v>
      </c>
      <c r="J53" s="51">
        <f t="shared" si="1"/>
        <v>0</v>
      </c>
      <c r="K53" s="25">
        <f t="shared" si="0"/>
        <v>0</v>
      </c>
      <c r="L53" s="59"/>
    </row>
    <row r="54" spans="1:12" ht="24" customHeight="1">
      <c r="A54" s="87">
        <v>10</v>
      </c>
      <c r="B54" s="63" t="s">
        <v>76</v>
      </c>
      <c r="C54" s="69" t="s">
        <v>12</v>
      </c>
      <c r="D54" s="79" t="s">
        <v>13</v>
      </c>
      <c r="E54" s="38" t="s">
        <v>48</v>
      </c>
      <c r="F54" s="86" t="s">
        <v>111</v>
      </c>
      <c r="G54" s="79" t="s">
        <v>49</v>
      </c>
      <c r="H54" s="46">
        <v>0</v>
      </c>
      <c r="I54" s="46">
        <v>0</v>
      </c>
      <c r="J54" s="51">
        <f t="shared" si="1"/>
        <v>0</v>
      </c>
      <c r="K54" s="25">
        <f t="shared" si="0"/>
        <v>0</v>
      </c>
      <c r="L54" s="59" t="s">
        <v>56</v>
      </c>
    </row>
    <row r="55" spans="1:12" ht="24" customHeight="1">
      <c r="A55" s="88"/>
      <c r="B55" s="64"/>
      <c r="C55" s="71"/>
      <c r="D55" s="73"/>
      <c r="E55" s="38" t="s">
        <v>14</v>
      </c>
      <c r="F55" s="90"/>
      <c r="G55" s="73"/>
      <c r="H55" s="46">
        <v>0</v>
      </c>
      <c r="I55" s="46">
        <v>0</v>
      </c>
      <c r="J55" s="51">
        <f t="shared" si="1"/>
        <v>0</v>
      </c>
      <c r="K55" s="25">
        <f aca="true" t="shared" si="4" ref="K55:K88">SUM(H55:J55)</f>
        <v>0</v>
      </c>
      <c r="L55" s="59"/>
    </row>
    <row r="56" spans="1:12" ht="24" customHeight="1">
      <c r="A56" s="89"/>
      <c r="B56" s="64"/>
      <c r="C56" s="74" t="s">
        <v>22</v>
      </c>
      <c r="D56" s="74"/>
      <c r="E56" s="74"/>
      <c r="F56" s="74"/>
      <c r="G56" s="74"/>
      <c r="H56" s="46">
        <f>SUM(H54:H55)</f>
        <v>0</v>
      </c>
      <c r="I56" s="46">
        <f>SUM(I54:I55)</f>
        <v>0</v>
      </c>
      <c r="J56" s="51">
        <f t="shared" si="1"/>
        <v>0</v>
      </c>
      <c r="K56" s="25">
        <f t="shared" si="4"/>
        <v>0</v>
      </c>
      <c r="L56" s="59"/>
    </row>
    <row r="57" spans="1:12" ht="47.25">
      <c r="A57" s="87">
        <v>11</v>
      </c>
      <c r="B57" s="63" t="s">
        <v>77</v>
      </c>
      <c r="C57" s="39" t="s">
        <v>12</v>
      </c>
      <c r="D57" s="40" t="s">
        <v>13</v>
      </c>
      <c r="E57" s="38" t="s">
        <v>14</v>
      </c>
      <c r="F57" s="31" t="s">
        <v>112</v>
      </c>
      <c r="G57" s="38" t="s">
        <v>51</v>
      </c>
      <c r="H57" s="46">
        <v>0</v>
      </c>
      <c r="I57" s="46">
        <v>0</v>
      </c>
      <c r="J57" s="51">
        <f t="shared" si="1"/>
        <v>0</v>
      </c>
      <c r="K57" s="25">
        <f t="shared" si="4"/>
        <v>0</v>
      </c>
      <c r="L57" s="59"/>
    </row>
    <row r="58" spans="1:12" ht="47.25">
      <c r="A58" s="88"/>
      <c r="B58" s="64"/>
      <c r="C58" s="39" t="s">
        <v>12</v>
      </c>
      <c r="D58" s="40" t="s">
        <v>13</v>
      </c>
      <c r="E58" s="38" t="s">
        <v>14</v>
      </c>
      <c r="F58" s="31" t="s">
        <v>132</v>
      </c>
      <c r="G58" s="38" t="s">
        <v>13</v>
      </c>
      <c r="H58" s="46">
        <v>347.2</v>
      </c>
      <c r="I58" s="46">
        <v>0</v>
      </c>
      <c r="J58" s="51">
        <f>I58</f>
        <v>0</v>
      </c>
      <c r="K58" s="25">
        <f>SUM(H58:J58)</f>
        <v>347.2</v>
      </c>
      <c r="L58" s="59"/>
    </row>
    <row r="59" spans="1:12" ht="15.75">
      <c r="A59" s="89"/>
      <c r="B59" s="64"/>
      <c r="C59" s="74" t="s">
        <v>74</v>
      </c>
      <c r="D59" s="74"/>
      <c r="E59" s="74"/>
      <c r="F59" s="74"/>
      <c r="G59" s="74"/>
      <c r="H59" s="46">
        <f>SUM(H57:H58)</f>
        <v>347.2</v>
      </c>
      <c r="I59" s="46">
        <f>SUM(I57:I57)</f>
        <v>0</v>
      </c>
      <c r="J59" s="51">
        <f t="shared" si="1"/>
        <v>0</v>
      </c>
      <c r="K59" s="25">
        <f t="shared" si="4"/>
        <v>347.2</v>
      </c>
      <c r="L59" s="59"/>
    </row>
    <row r="60" spans="1:12" s="21" customFormat="1" ht="63">
      <c r="A60" s="53">
        <v>12</v>
      </c>
      <c r="B60" s="37" t="s">
        <v>29</v>
      </c>
      <c r="C60" s="34" t="s">
        <v>11</v>
      </c>
      <c r="D60" s="35" t="s">
        <v>11</v>
      </c>
      <c r="E60" s="35" t="s">
        <v>11</v>
      </c>
      <c r="F60" s="35" t="s">
        <v>11</v>
      </c>
      <c r="G60" s="35" t="s">
        <v>11</v>
      </c>
      <c r="H60" s="47">
        <f>H63+H68+H70+H77+H74</f>
        <v>50</v>
      </c>
      <c r="I60" s="47">
        <f>I63+I68+I70+I77+I74</f>
        <v>50</v>
      </c>
      <c r="J60" s="45">
        <f t="shared" si="1"/>
        <v>50</v>
      </c>
      <c r="K60" s="24">
        <f t="shared" si="4"/>
        <v>150</v>
      </c>
      <c r="L60" s="36" t="s">
        <v>11</v>
      </c>
    </row>
    <row r="61" spans="1:12" ht="34.5" customHeight="1">
      <c r="A61" s="87">
        <v>13</v>
      </c>
      <c r="B61" s="63" t="s">
        <v>30</v>
      </c>
      <c r="C61" s="69" t="s">
        <v>12</v>
      </c>
      <c r="D61" s="79" t="s">
        <v>13</v>
      </c>
      <c r="E61" s="79" t="s">
        <v>14</v>
      </c>
      <c r="F61" s="86" t="s">
        <v>104</v>
      </c>
      <c r="G61" s="38" t="s">
        <v>13</v>
      </c>
      <c r="H61" s="46">
        <v>0</v>
      </c>
      <c r="I61" s="46">
        <v>0</v>
      </c>
      <c r="J61" s="51">
        <f t="shared" si="1"/>
        <v>0</v>
      </c>
      <c r="K61" s="25">
        <f t="shared" si="4"/>
        <v>0</v>
      </c>
      <c r="L61" s="69" t="s">
        <v>83</v>
      </c>
    </row>
    <row r="62" spans="1:12" ht="45" customHeight="1">
      <c r="A62" s="88"/>
      <c r="B62" s="64"/>
      <c r="C62" s="71"/>
      <c r="D62" s="73"/>
      <c r="E62" s="73"/>
      <c r="F62" s="73"/>
      <c r="G62" s="38" t="s">
        <v>51</v>
      </c>
      <c r="H62" s="46">
        <v>0</v>
      </c>
      <c r="I62" s="46">
        <v>0</v>
      </c>
      <c r="J62" s="51">
        <f t="shared" si="1"/>
        <v>0</v>
      </c>
      <c r="K62" s="25">
        <f t="shared" si="4"/>
        <v>0</v>
      </c>
      <c r="L62" s="70"/>
    </row>
    <row r="63" spans="1:12" ht="15.75">
      <c r="A63" s="89"/>
      <c r="B63" s="65"/>
      <c r="C63" s="66" t="s">
        <v>19</v>
      </c>
      <c r="D63" s="67"/>
      <c r="E63" s="67"/>
      <c r="F63" s="67"/>
      <c r="G63" s="68"/>
      <c r="H63" s="46">
        <f>SUM(H61:H62)</f>
        <v>0</v>
      </c>
      <c r="I63" s="46">
        <f>SUM(I61:I62)</f>
        <v>0</v>
      </c>
      <c r="J63" s="51">
        <f t="shared" si="1"/>
        <v>0</v>
      </c>
      <c r="K63" s="25">
        <f t="shared" si="4"/>
        <v>0</v>
      </c>
      <c r="L63" s="70"/>
    </row>
    <row r="64" spans="1:12" ht="34.5" customHeight="1">
      <c r="A64" s="87">
        <v>14</v>
      </c>
      <c r="B64" s="63" t="s">
        <v>75</v>
      </c>
      <c r="C64" s="69" t="s">
        <v>12</v>
      </c>
      <c r="D64" s="38" t="s">
        <v>13</v>
      </c>
      <c r="E64" s="38" t="s">
        <v>14</v>
      </c>
      <c r="F64" s="31" t="s">
        <v>113</v>
      </c>
      <c r="G64" s="38" t="s">
        <v>13</v>
      </c>
      <c r="H64" s="46">
        <v>0</v>
      </c>
      <c r="I64" s="46">
        <v>0</v>
      </c>
      <c r="J64" s="51">
        <f t="shared" si="1"/>
        <v>0</v>
      </c>
      <c r="K64" s="25">
        <f t="shared" si="4"/>
        <v>0</v>
      </c>
      <c r="L64" s="70"/>
    </row>
    <row r="65" spans="1:12" ht="31.5" customHeight="1">
      <c r="A65" s="88"/>
      <c r="B65" s="64"/>
      <c r="C65" s="70"/>
      <c r="D65" s="38" t="s">
        <v>13</v>
      </c>
      <c r="E65" s="38" t="s">
        <v>14</v>
      </c>
      <c r="F65" s="31" t="s">
        <v>113</v>
      </c>
      <c r="G65" s="38" t="s">
        <v>51</v>
      </c>
      <c r="H65" s="46">
        <v>0</v>
      </c>
      <c r="I65" s="46">
        <v>0</v>
      </c>
      <c r="J65" s="51">
        <f t="shared" si="1"/>
        <v>0</v>
      </c>
      <c r="K65" s="25">
        <f t="shared" si="4"/>
        <v>0</v>
      </c>
      <c r="L65" s="70"/>
    </row>
    <row r="66" spans="1:12" ht="30.75" customHeight="1">
      <c r="A66" s="88"/>
      <c r="B66" s="64"/>
      <c r="C66" s="70"/>
      <c r="D66" s="79" t="s">
        <v>13</v>
      </c>
      <c r="E66" s="79" t="s">
        <v>14</v>
      </c>
      <c r="F66" s="31" t="s">
        <v>114</v>
      </c>
      <c r="G66" s="38" t="s">
        <v>51</v>
      </c>
      <c r="H66" s="46">
        <v>0</v>
      </c>
      <c r="I66" s="46">
        <v>0</v>
      </c>
      <c r="J66" s="51">
        <f t="shared" si="1"/>
        <v>0</v>
      </c>
      <c r="K66" s="25">
        <f t="shared" si="4"/>
        <v>0</v>
      </c>
      <c r="L66" s="70"/>
    </row>
    <row r="67" spans="1:12" ht="24" customHeight="1">
      <c r="A67" s="88"/>
      <c r="B67" s="64"/>
      <c r="C67" s="71"/>
      <c r="D67" s="73"/>
      <c r="E67" s="73"/>
      <c r="F67" s="31" t="s">
        <v>123</v>
      </c>
      <c r="G67" s="38" t="s">
        <v>51</v>
      </c>
      <c r="H67" s="46">
        <v>0</v>
      </c>
      <c r="I67" s="46">
        <v>0</v>
      </c>
      <c r="J67" s="51">
        <f t="shared" si="1"/>
        <v>0</v>
      </c>
      <c r="K67" s="25">
        <f t="shared" si="4"/>
        <v>0</v>
      </c>
      <c r="L67" s="70"/>
    </row>
    <row r="68" spans="1:12" ht="15.75">
      <c r="A68" s="89"/>
      <c r="B68" s="65"/>
      <c r="C68" s="66" t="s">
        <v>23</v>
      </c>
      <c r="D68" s="67"/>
      <c r="E68" s="67"/>
      <c r="F68" s="67"/>
      <c r="G68" s="68"/>
      <c r="H68" s="46">
        <f>SUM(H64:H65)</f>
        <v>0</v>
      </c>
      <c r="I68" s="46">
        <f>SUM(I64:I65)</f>
        <v>0</v>
      </c>
      <c r="J68" s="51">
        <f t="shared" si="1"/>
        <v>0</v>
      </c>
      <c r="K68" s="25">
        <f t="shared" si="4"/>
        <v>0</v>
      </c>
      <c r="L68" s="71"/>
    </row>
    <row r="69" spans="1:12" ht="55.5" customHeight="1">
      <c r="A69" s="87">
        <v>15</v>
      </c>
      <c r="B69" s="63" t="s">
        <v>87</v>
      </c>
      <c r="C69" s="22" t="s">
        <v>12</v>
      </c>
      <c r="D69" s="38" t="s">
        <v>13</v>
      </c>
      <c r="E69" s="38" t="s">
        <v>14</v>
      </c>
      <c r="F69" s="31" t="s">
        <v>105</v>
      </c>
      <c r="G69" s="38" t="s">
        <v>13</v>
      </c>
      <c r="H69" s="46">
        <v>0</v>
      </c>
      <c r="I69" s="46">
        <v>0</v>
      </c>
      <c r="J69" s="51">
        <f t="shared" si="1"/>
        <v>0</v>
      </c>
      <c r="K69" s="25">
        <f t="shared" si="4"/>
        <v>0</v>
      </c>
      <c r="L69" s="69" t="s">
        <v>84</v>
      </c>
    </row>
    <row r="70" spans="1:12" ht="15.75">
      <c r="A70" s="89"/>
      <c r="B70" s="65"/>
      <c r="C70" s="66" t="s">
        <v>24</v>
      </c>
      <c r="D70" s="67"/>
      <c r="E70" s="67"/>
      <c r="F70" s="67"/>
      <c r="G70" s="68"/>
      <c r="H70" s="46">
        <f>H69</f>
        <v>0</v>
      </c>
      <c r="I70" s="46">
        <f>I69</f>
        <v>0</v>
      </c>
      <c r="J70" s="51">
        <f t="shared" si="1"/>
        <v>0</v>
      </c>
      <c r="K70" s="25">
        <f t="shared" si="4"/>
        <v>0</v>
      </c>
      <c r="L70" s="70"/>
    </row>
    <row r="71" spans="1:12" ht="14.25" customHeight="1">
      <c r="A71" s="87">
        <v>16</v>
      </c>
      <c r="B71" s="63" t="s">
        <v>88</v>
      </c>
      <c r="C71" s="69" t="s">
        <v>12</v>
      </c>
      <c r="D71" s="79" t="s">
        <v>13</v>
      </c>
      <c r="E71" s="79" t="s">
        <v>14</v>
      </c>
      <c r="F71" s="91" t="s">
        <v>115</v>
      </c>
      <c r="G71" s="38" t="s">
        <v>13</v>
      </c>
      <c r="H71" s="46">
        <v>0</v>
      </c>
      <c r="I71" s="46">
        <v>0</v>
      </c>
      <c r="J71" s="51">
        <f t="shared" si="1"/>
        <v>0</v>
      </c>
      <c r="K71" s="25">
        <f t="shared" si="4"/>
        <v>0</v>
      </c>
      <c r="L71" s="70"/>
    </row>
    <row r="72" spans="1:12" ht="18" customHeight="1">
      <c r="A72" s="88"/>
      <c r="B72" s="64"/>
      <c r="C72" s="70"/>
      <c r="D72" s="72"/>
      <c r="E72" s="72"/>
      <c r="F72" s="92"/>
      <c r="G72" s="38" t="s">
        <v>51</v>
      </c>
      <c r="H72" s="46">
        <v>0</v>
      </c>
      <c r="I72" s="46">
        <v>0</v>
      </c>
      <c r="J72" s="51">
        <f t="shared" si="1"/>
        <v>0</v>
      </c>
      <c r="K72" s="25">
        <f t="shared" si="4"/>
        <v>0</v>
      </c>
      <c r="L72" s="70"/>
    </row>
    <row r="73" spans="1:12" ht="31.5" customHeight="1">
      <c r="A73" s="88"/>
      <c r="B73" s="64"/>
      <c r="C73" s="71"/>
      <c r="D73" s="73"/>
      <c r="E73" s="73"/>
      <c r="F73" s="56" t="s">
        <v>130</v>
      </c>
      <c r="G73" s="55" t="s">
        <v>13</v>
      </c>
      <c r="H73" s="46">
        <v>0</v>
      </c>
      <c r="I73" s="46">
        <v>0</v>
      </c>
      <c r="J73" s="51">
        <v>0</v>
      </c>
      <c r="K73" s="25">
        <f t="shared" si="4"/>
        <v>0</v>
      </c>
      <c r="L73" s="70"/>
    </row>
    <row r="74" spans="1:12" ht="15.75">
      <c r="A74" s="89"/>
      <c r="B74" s="65"/>
      <c r="C74" s="66" t="s">
        <v>89</v>
      </c>
      <c r="D74" s="67"/>
      <c r="E74" s="67"/>
      <c r="F74" s="67"/>
      <c r="G74" s="68"/>
      <c r="H74" s="46">
        <f>SUM(H71:H73)</f>
        <v>0</v>
      </c>
      <c r="I74" s="46">
        <f>I72</f>
        <v>0</v>
      </c>
      <c r="J74" s="51">
        <f t="shared" si="1"/>
        <v>0</v>
      </c>
      <c r="K74" s="25">
        <f t="shared" si="4"/>
        <v>0</v>
      </c>
      <c r="L74" s="71"/>
    </row>
    <row r="75" spans="1:12" ht="47.25" customHeight="1">
      <c r="A75" s="87">
        <v>17</v>
      </c>
      <c r="B75" s="63" t="s">
        <v>90</v>
      </c>
      <c r="C75" s="22" t="s">
        <v>12</v>
      </c>
      <c r="D75" s="38" t="s">
        <v>13</v>
      </c>
      <c r="E75" s="38" t="s">
        <v>48</v>
      </c>
      <c r="F75" s="31" t="s">
        <v>102</v>
      </c>
      <c r="G75" s="38" t="s">
        <v>13</v>
      </c>
      <c r="H75" s="46">
        <v>0</v>
      </c>
      <c r="I75" s="46">
        <v>0</v>
      </c>
      <c r="J75" s="51">
        <f t="shared" si="1"/>
        <v>0</v>
      </c>
      <c r="K75" s="25">
        <f t="shared" si="4"/>
        <v>0</v>
      </c>
      <c r="L75" s="69" t="s">
        <v>54</v>
      </c>
    </row>
    <row r="76" spans="1:12" ht="47.25" customHeight="1">
      <c r="A76" s="88"/>
      <c r="B76" s="64"/>
      <c r="C76" s="22" t="s">
        <v>12</v>
      </c>
      <c r="D76" s="38" t="s">
        <v>13</v>
      </c>
      <c r="E76" s="38" t="s">
        <v>14</v>
      </c>
      <c r="F76" s="31" t="s">
        <v>102</v>
      </c>
      <c r="G76" s="38" t="s">
        <v>13</v>
      </c>
      <c r="H76" s="46">
        <v>50</v>
      </c>
      <c r="I76" s="46">
        <v>50</v>
      </c>
      <c r="J76" s="51">
        <f>I76</f>
        <v>50</v>
      </c>
      <c r="K76" s="25">
        <f t="shared" si="4"/>
        <v>150</v>
      </c>
      <c r="L76" s="70"/>
    </row>
    <row r="77" spans="1:12" ht="15.75">
      <c r="A77" s="89"/>
      <c r="B77" s="65"/>
      <c r="C77" s="66" t="s">
        <v>91</v>
      </c>
      <c r="D77" s="67"/>
      <c r="E77" s="67"/>
      <c r="F77" s="67"/>
      <c r="G77" s="68"/>
      <c r="H77" s="46">
        <f>SUM(H75:H76)</f>
        <v>50</v>
      </c>
      <c r="I77" s="46">
        <f>SUM(I75:I76)</f>
        <v>50</v>
      </c>
      <c r="J77" s="51">
        <f t="shared" si="1"/>
        <v>50</v>
      </c>
      <c r="K77" s="25">
        <f t="shared" si="4"/>
        <v>150</v>
      </c>
      <c r="L77" s="71"/>
    </row>
    <row r="78" spans="1:12" s="21" customFormat="1" ht="31.5">
      <c r="A78" s="53"/>
      <c r="B78" s="37" t="s">
        <v>34</v>
      </c>
      <c r="C78" s="34" t="s">
        <v>11</v>
      </c>
      <c r="D78" s="35" t="s">
        <v>11</v>
      </c>
      <c r="E78" s="35" t="s">
        <v>11</v>
      </c>
      <c r="F78" s="35" t="s">
        <v>11</v>
      </c>
      <c r="G78" s="35" t="s">
        <v>11</v>
      </c>
      <c r="H78" s="47">
        <f>H82+H84+H86+H89+H92+H94+H96+H98+H100</f>
        <v>150</v>
      </c>
      <c r="I78" s="47">
        <f>I82+I84+I86+I89+I92+I94+I96+I98+I100</f>
        <v>0</v>
      </c>
      <c r="J78" s="45">
        <f t="shared" si="1"/>
        <v>0</v>
      </c>
      <c r="K78" s="24">
        <f t="shared" si="4"/>
        <v>150</v>
      </c>
      <c r="L78" s="36" t="s">
        <v>11</v>
      </c>
    </row>
    <row r="79" spans="1:12" ht="40.5" customHeight="1">
      <c r="A79" s="87">
        <v>18</v>
      </c>
      <c r="B79" s="76" t="s">
        <v>124</v>
      </c>
      <c r="C79" s="69" t="s">
        <v>12</v>
      </c>
      <c r="D79" s="79" t="s">
        <v>13</v>
      </c>
      <c r="E79" s="38" t="s">
        <v>48</v>
      </c>
      <c r="F79" s="31" t="s">
        <v>103</v>
      </c>
      <c r="G79" s="38" t="s">
        <v>51</v>
      </c>
      <c r="H79" s="46">
        <v>0</v>
      </c>
      <c r="I79" s="46">
        <v>0</v>
      </c>
      <c r="J79" s="51">
        <f t="shared" si="1"/>
        <v>0</v>
      </c>
      <c r="K79" s="25">
        <f t="shared" si="4"/>
        <v>0</v>
      </c>
      <c r="L79" s="69" t="s">
        <v>59</v>
      </c>
    </row>
    <row r="80" spans="1:12" ht="45" customHeight="1">
      <c r="A80" s="88"/>
      <c r="B80" s="77"/>
      <c r="C80" s="70"/>
      <c r="D80" s="72"/>
      <c r="E80" s="38" t="s">
        <v>14</v>
      </c>
      <c r="F80" s="31" t="s">
        <v>103</v>
      </c>
      <c r="G80" s="38" t="s">
        <v>51</v>
      </c>
      <c r="H80" s="46">
        <v>0</v>
      </c>
      <c r="I80" s="46">
        <v>0</v>
      </c>
      <c r="J80" s="51">
        <f t="shared" si="1"/>
        <v>0</v>
      </c>
      <c r="K80" s="25">
        <f t="shared" si="4"/>
        <v>0</v>
      </c>
      <c r="L80" s="70"/>
    </row>
    <row r="81" spans="1:12" ht="47.25" customHeight="1">
      <c r="A81" s="88"/>
      <c r="B81" s="77"/>
      <c r="C81" s="71"/>
      <c r="D81" s="73"/>
      <c r="E81" s="38" t="s">
        <v>14</v>
      </c>
      <c r="F81" s="31" t="s">
        <v>121</v>
      </c>
      <c r="G81" s="38" t="s">
        <v>51</v>
      </c>
      <c r="H81" s="46">
        <v>0</v>
      </c>
      <c r="I81" s="46">
        <v>0</v>
      </c>
      <c r="J81" s="51">
        <f t="shared" si="1"/>
        <v>0</v>
      </c>
      <c r="K81" s="25">
        <f t="shared" si="4"/>
        <v>0</v>
      </c>
      <c r="L81" s="70"/>
    </row>
    <row r="82" spans="1:12" ht="39.75" customHeight="1">
      <c r="A82" s="89"/>
      <c r="B82" s="78"/>
      <c r="C82" s="66" t="s">
        <v>31</v>
      </c>
      <c r="D82" s="67"/>
      <c r="E82" s="67"/>
      <c r="F82" s="67"/>
      <c r="G82" s="68"/>
      <c r="H82" s="46">
        <f>SUM(H79:H81)</f>
        <v>0</v>
      </c>
      <c r="I82" s="46">
        <f>SUM(I79:I81)</f>
        <v>0</v>
      </c>
      <c r="J82" s="51">
        <f t="shared" si="1"/>
        <v>0</v>
      </c>
      <c r="K82" s="25">
        <f t="shared" si="4"/>
        <v>0</v>
      </c>
      <c r="L82" s="71"/>
    </row>
    <row r="83" spans="1:12" ht="87" customHeight="1" hidden="1">
      <c r="A83" s="53"/>
      <c r="B83" s="63" t="s">
        <v>35</v>
      </c>
      <c r="C83" s="22" t="s">
        <v>12</v>
      </c>
      <c r="D83" s="38" t="s">
        <v>13</v>
      </c>
      <c r="E83" s="38" t="s">
        <v>50</v>
      </c>
      <c r="F83" s="38"/>
      <c r="G83" s="38"/>
      <c r="H83" s="46"/>
      <c r="I83" s="46"/>
      <c r="J83" s="51">
        <f t="shared" si="1"/>
        <v>0</v>
      </c>
      <c r="K83" s="25">
        <f t="shared" si="4"/>
        <v>0</v>
      </c>
      <c r="L83" s="69"/>
    </row>
    <row r="84" spans="1:12" ht="15.75" customHeight="1" hidden="1">
      <c r="A84" s="53"/>
      <c r="B84" s="65"/>
      <c r="C84" s="66" t="s">
        <v>32</v>
      </c>
      <c r="D84" s="67"/>
      <c r="E84" s="67"/>
      <c r="F84" s="67"/>
      <c r="G84" s="68"/>
      <c r="H84" s="46"/>
      <c r="I84" s="46"/>
      <c r="J84" s="51">
        <f t="shared" si="1"/>
        <v>0</v>
      </c>
      <c r="K84" s="25">
        <f t="shared" si="4"/>
        <v>0</v>
      </c>
      <c r="L84" s="71"/>
    </row>
    <row r="85" spans="1:12" ht="34.5" customHeight="1" hidden="1">
      <c r="A85" s="53"/>
      <c r="B85" s="63" t="s">
        <v>36</v>
      </c>
      <c r="C85" s="22"/>
      <c r="D85" s="38"/>
      <c r="E85" s="38"/>
      <c r="F85" s="38"/>
      <c r="G85" s="38"/>
      <c r="H85" s="46"/>
      <c r="I85" s="46"/>
      <c r="J85" s="51">
        <f t="shared" si="1"/>
        <v>0</v>
      </c>
      <c r="K85" s="25">
        <f t="shared" si="4"/>
        <v>0</v>
      </c>
      <c r="L85" s="69"/>
    </row>
    <row r="86" spans="1:12" ht="15.75" customHeight="1" hidden="1">
      <c r="A86" s="53"/>
      <c r="B86" s="65"/>
      <c r="C86" s="66" t="s">
        <v>33</v>
      </c>
      <c r="D86" s="67"/>
      <c r="E86" s="67"/>
      <c r="F86" s="67"/>
      <c r="G86" s="68"/>
      <c r="H86" s="46"/>
      <c r="I86" s="46"/>
      <c r="J86" s="51">
        <f t="shared" si="1"/>
        <v>0</v>
      </c>
      <c r="K86" s="25">
        <f t="shared" si="4"/>
        <v>0</v>
      </c>
      <c r="L86" s="71"/>
    </row>
    <row r="87" spans="1:12" ht="138.75" customHeight="1">
      <c r="A87" s="53">
        <v>19</v>
      </c>
      <c r="B87" s="42" t="s">
        <v>65</v>
      </c>
      <c r="C87" s="59" t="s">
        <v>52</v>
      </c>
      <c r="D87" s="38" t="s">
        <v>53</v>
      </c>
      <c r="E87" s="38" t="s">
        <v>14</v>
      </c>
      <c r="F87" s="31" t="s">
        <v>116</v>
      </c>
      <c r="G87" s="38" t="s">
        <v>79</v>
      </c>
      <c r="H87" s="46">
        <v>0</v>
      </c>
      <c r="I87" s="46">
        <v>0</v>
      </c>
      <c r="J87" s="51">
        <f t="shared" si="1"/>
        <v>0</v>
      </c>
      <c r="K87" s="25">
        <f t="shared" si="4"/>
        <v>0</v>
      </c>
      <c r="L87" s="59" t="s">
        <v>60</v>
      </c>
    </row>
    <row r="88" spans="1:12" ht="15.75" customHeight="1" hidden="1">
      <c r="A88" s="53"/>
      <c r="B88" s="42" t="s">
        <v>72</v>
      </c>
      <c r="C88" s="59"/>
      <c r="D88" s="41" t="s">
        <v>53</v>
      </c>
      <c r="E88" s="41" t="s">
        <v>14</v>
      </c>
      <c r="F88" s="38" t="s">
        <v>73</v>
      </c>
      <c r="G88" s="38" t="s">
        <v>51</v>
      </c>
      <c r="H88" s="46"/>
      <c r="I88" s="46"/>
      <c r="J88" s="51">
        <f t="shared" si="1"/>
        <v>0</v>
      </c>
      <c r="K88" s="25">
        <f t="shared" si="4"/>
        <v>0</v>
      </c>
      <c r="L88" s="59"/>
    </row>
    <row r="89" spans="1:12" ht="15.75">
      <c r="A89" s="53">
        <v>20</v>
      </c>
      <c r="B89" s="42"/>
      <c r="C89" s="74" t="s">
        <v>32</v>
      </c>
      <c r="D89" s="74"/>
      <c r="E89" s="74"/>
      <c r="F89" s="74"/>
      <c r="G89" s="74"/>
      <c r="H89" s="46">
        <f>H87</f>
        <v>0</v>
      </c>
      <c r="I89" s="46">
        <f>I87</f>
        <v>0</v>
      </c>
      <c r="J89" s="51">
        <f t="shared" si="1"/>
        <v>0</v>
      </c>
      <c r="K89" s="25">
        <f aca="true" t="shared" si="5" ref="K89:K115">SUM(H89:J89)</f>
        <v>0</v>
      </c>
      <c r="L89" s="59"/>
    </row>
    <row r="90" spans="1:12" ht="31.5" customHeight="1">
      <c r="A90" s="87">
        <v>21</v>
      </c>
      <c r="B90" s="63" t="s">
        <v>66</v>
      </c>
      <c r="C90" s="69" t="s">
        <v>12</v>
      </c>
      <c r="D90" s="79" t="s">
        <v>13</v>
      </c>
      <c r="E90" s="79" t="s">
        <v>14</v>
      </c>
      <c r="F90" s="86" t="s">
        <v>106</v>
      </c>
      <c r="G90" s="38" t="s">
        <v>13</v>
      </c>
      <c r="H90" s="46">
        <v>150</v>
      </c>
      <c r="I90" s="46">
        <v>0</v>
      </c>
      <c r="J90" s="51">
        <f aca="true" t="shared" si="6" ref="J90:J114">I90</f>
        <v>0</v>
      </c>
      <c r="K90" s="25">
        <f t="shared" si="5"/>
        <v>150</v>
      </c>
      <c r="L90" s="69" t="s">
        <v>129</v>
      </c>
    </row>
    <row r="91" spans="1:12" ht="31.5" customHeight="1">
      <c r="A91" s="88"/>
      <c r="B91" s="64"/>
      <c r="C91" s="71"/>
      <c r="D91" s="73"/>
      <c r="E91" s="73"/>
      <c r="F91" s="73"/>
      <c r="G91" s="38" t="s">
        <v>51</v>
      </c>
      <c r="H91" s="46">
        <v>0</v>
      </c>
      <c r="I91" s="46">
        <v>0</v>
      </c>
      <c r="J91" s="51">
        <f t="shared" si="6"/>
        <v>0</v>
      </c>
      <c r="K91" s="25">
        <f t="shared" si="5"/>
        <v>0</v>
      </c>
      <c r="L91" s="70"/>
    </row>
    <row r="92" spans="1:12" ht="15.75">
      <c r="A92" s="89"/>
      <c r="B92" s="65"/>
      <c r="C92" s="66" t="s">
        <v>33</v>
      </c>
      <c r="D92" s="67"/>
      <c r="E92" s="67"/>
      <c r="F92" s="67"/>
      <c r="G92" s="68"/>
      <c r="H92" s="46">
        <f>SUM(H90:H91)</f>
        <v>150</v>
      </c>
      <c r="I92" s="46">
        <f>SUM(I90:I91)</f>
        <v>0</v>
      </c>
      <c r="J92" s="51">
        <f t="shared" si="6"/>
        <v>0</v>
      </c>
      <c r="K92" s="25">
        <f t="shared" si="5"/>
        <v>150</v>
      </c>
      <c r="L92" s="71"/>
    </row>
    <row r="93" spans="1:12" ht="78.75" customHeight="1" hidden="1">
      <c r="A93" s="53"/>
      <c r="B93" s="63" t="s">
        <v>37</v>
      </c>
      <c r="C93" s="22" t="s">
        <v>12</v>
      </c>
      <c r="D93" s="38" t="s">
        <v>13</v>
      </c>
      <c r="E93" s="38" t="s">
        <v>50</v>
      </c>
      <c r="F93" s="38"/>
      <c r="G93" s="38"/>
      <c r="H93" s="46"/>
      <c r="I93" s="46"/>
      <c r="J93" s="51">
        <f t="shared" si="6"/>
        <v>0</v>
      </c>
      <c r="K93" s="25">
        <f t="shared" si="5"/>
        <v>0</v>
      </c>
      <c r="L93" s="69"/>
    </row>
    <row r="94" spans="1:12" ht="15.75" customHeight="1" hidden="1">
      <c r="A94" s="53"/>
      <c r="B94" s="65"/>
      <c r="C94" s="66" t="s">
        <v>43</v>
      </c>
      <c r="D94" s="67"/>
      <c r="E94" s="67"/>
      <c r="F94" s="67"/>
      <c r="G94" s="68"/>
      <c r="H94" s="46"/>
      <c r="I94" s="46"/>
      <c r="J94" s="51">
        <f t="shared" si="6"/>
        <v>0</v>
      </c>
      <c r="K94" s="25">
        <f t="shared" si="5"/>
        <v>0</v>
      </c>
      <c r="L94" s="71"/>
    </row>
    <row r="95" spans="1:12" ht="78.75" customHeight="1" hidden="1">
      <c r="A95" s="53"/>
      <c r="B95" s="63" t="s">
        <v>38</v>
      </c>
      <c r="C95" s="22" t="s">
        <v>12</v>
      </c>
      <c r="D95" s="38" t="s">
        <v>13</v>
      </c>
      <c r="E95" s="38" t="s">
        <v>50</v>
      </c>
      <c r="F95" s="38"/>
      <c r="G95" s="38"/>
      <c r="H95" s="46"/>
      <c r="I95" s="46"/>
      <c r="J95" s="51">
        <f t="shared" si="6"/>
        <v>0</v>
      </c>
      <c r="K95" s="25">
        <f t="shared" si="5"/>
        <v>0</v>
      </c>
      <c r="L95" s="69"/>
    </row>
    <row r="96" spans="1:12" ht="15.75" customHeight="1" hidden="1">
      <c r="A96" s="53"/>
      <c r="B96" s="65"/>
      <c r="C96" s="66" t="s">
        <v>44</v>
      </c>
      <c r="D96" s="67"/>
      <c r="E96" s="67"/>
      <c r="F96" s="67"/>
      <c r="G96" s="68"/>
      <c r="H96" s="46"/>
      <c r="I96" s="46"/>
      <c r="J96" s="51">
        <f t="shared" si="6"/>
        <v>0</v>
      </c>
      <c r="K96" s="25">
        <f t="shared" si="5"/>
        <v>0</v>
      </c>
      <c r="L96" s="71"/>
    </row>
    <row r="97" spans="1:12" ht="78.75" customHeight="1">
      <c r="A97" s="87">
        <v>22</v>
      </c>
      <c r="B97" s="63" t="s">
        <v>67</v>
      </c>
      <c r="C97" s="22" t="s">
        <v>12</v>
      </c>
      <c r="D97" s="38" t="s">
        <v>13</v>
      </c>
      <c r="E97" s="38" t="s">
        <v>14</v>
      </c>
      <c r="F97" s="31" t="s">
        <v>117</v>
      </c>
      <c r="G97" s="38" t="s">
        <v>13</v>
      </c>
      <c r="H97" s="46">
        <v>0</v>
      </c>
      <c r="I97" s="46">
        <v>0</v>
      </c>
      <c r="J97" s="51">
        <f t="shared" si="6"/>
        <v>0</v>
      </c>
      <c r="K97" s="25">
        <f t="shared" si="5"/>
        <v>0</v>
      </c>
      <c r="L97" s="69" t="s">
        <v>62</v>
      </c>
    </row>
    <row r="98" spans="1:12" ht="15.75">
      <c r="A98" s="89"/>
      <c r="B98" s="65"/>
      <c r="C98" s="66" t="s">
        <v>42</v>
      </c>
      <c r="D98" s="67"/>
      <c r="E98" s="67"/>
      <c r="F98" s="67"/>
      <c r="G98" s="68"/>
      <c r="H98" s="46">
        <f>SUM(H97)</f>
        <v>0</v>
      </c>
      <c r="I98" s="46">
        <f>SUM(I97)</f>
        <v>0</v>
      </c>
      <c r="J98" s="51">
        <f t="shared" si="6"/>
        <v>0</v>
      </c>
      <c r="K98" s="25">
        <f t="shared" si="5"/>
        <v>0</v>
      </c>
      <c r="L98" s="71"/>
    </row>
    <row r="99" spans="1:12" ht="47.25" customHeight="1" hidden="1">
      <c r="A99" s="53"/>
      <c r="B99" s="63" t="s">
        <v>39</v>
      </c>
      <c r="C99" s="22" t="s">
        <v>52</v>
      </c>
      <c r="D99" s="38" t="s">
        <v>53</v>
      </c>
      <c r="E99" s="38" t="s">
        <v>14</v>
      </c>
      <c r="F99" s="38"/>
      <c r="G99" s="38"/>
      <c r="H99" s="46"/>
      <c r="I99" s="46"/>
      <c r="J99" s="45">
        <f t="shared" si="6"/>
        <v>0</v>
      </c>
      <c r="K99" s="24">
        <f t="shared" si="5"/>
        <v>0</v>
      </c>
      <c r="L99" s="69"/>
    </row>
    <row r="100" spans="1:12" ht="15.75" customHeight="1" hidden="1">
      <c r="A100" s="53"/>
      <c r="B100" s="65"/>
      <c r="C100" s="66" t="s">
        <v>45</v>
      </c>
      <c r="D100" s="67"/>
      <c r="E100" s="67"/>
      <c r="F100" s="67"/>
      <c r="G100" s="68"/>
      <c r="H100" s="46"/>
      <c r="I100" s="46"/>
      <c r="J100" s="45">
        <f t="shared" si="6"/>
        <v>0</v>
      </c>
      <c r="K100" s="24">
        <f t="shared" si="5"/>
        <v>0</v>
      </c>
      <c r="L100" s="71"/>
    </row>
    <row r="101" spans="1:12" s="21" customFormat="1" ht="31.5">
      <c r="A101" s="53">
        <v>23</v>
      </c>
      <c r="B101" s="37" t="s">
        <v>128</v>
      </c>
      <c r="C101" s="34" t="s">
        <v>11</v>
      </c>
      <c r="D101" s="35" t="s">
        <v>11</v>
      </c>
      <c r="E101" s="35" t="s">
        <v>11</v>
      </c>
      <c r="F101" s="35" t="s">
        <v>11</v>
      </c>
      <c r="G101" s="35" t="s">
        <v>11</v>
      </c>
      <c r="H101" s="47">
        <f>H112+H107</f>
        <v>6336.809</v>
      </c>
      <c r="I101" s="47">
        <f>I112+I107</f>
        <v>6318.018</v>
      </c>
      <c r="J101" s="45">
        <f t="shared" si="6"/>
        <v>6318.018</v>
      </c>
      <c r="K101" s="24">
        <f t="shared" si="5"/>
        <v>18972.845</v>
      </c>
      <c r="L101" s="36" t="s">
        <v>11</v>
      </c>
    </row>
    <row r="102" spans="1:12" ht="15.75" customHeight="1">
      <c r="A102" s="87">
        <v>24</v>
      </c>
      <c r="B102" s="75" t="s">
        <v>41</v>
      </c>
      <c r="C102" s="69" t="s">
        <v>12</v>
      </c>
      <c r="D102" s="79" t="s">
        <v>13</v>
      </c>
      <c r="E102" s="79" t="s">
        <v>50</v>
      </c>
      <c r="F102" s="61" t="s">
        <v>107</v>
      </c>
      <c r="G102" s="38" t="s">
        <v>46</v>
      </c>
      <c r="H102" s="46">
        <v>2179.514</v>
      </c>
      <c r="I102" s="46">
        <f>H102</f>
        <v>2179.514</v>
      </c>
      <c r="J102" s="51">
        <f t="shared" si="6"/>
        <v>2179.514</v>
      </c>
      <c r="K102" s="25">
        <f t="shared" si="5"/>
        <v>6538.542</v>
      </c>
      <c r="L102" s="69" t="s">
        <v>61</v>
      </c>
    </row>
    <row r="103" spans="1:12" ht="15.75">
      <c r="A103" s="88"/>
      <c r="B103" s="75"/>
      <c r="C103" s="70"/>
      <c r="D103" s="72"/>
      <c r="E103" s="72"/>
      <c r="F103" s="60"/>
      <c r="G103" s="38" t="s">
        <v>47</v>
      </c>
      <c r="H103" s="46">
        <v>525.56</v>
      </c>
      <c r="I103" s="46">
        <v>508.75</v>
      </c>
      <c r="J103" s="51">
        <f t="shared" si="6"/>
        <v>508.75</v>
      </c>
      <c r="K103" s="25">
        <f t="shared" si="5"/>
        <v>1543.06</v>
      </c>
      <c r="L103" s="70"/>
    </row>
    <row r="104" spans="1:12" ht="15.75" customHeight="1">
      <c r="A104" s="88"/>
      <c r="B104" s="75"/>
      <c r="C104" s="70"/>
      <c r="D104" s="72"/>
      <c r="E104" s="72"/>
      <c r="F104" s="60"/>
      <c r="G104" s="38" t="s">
        <v>108</v>
      </c>
      <c r="H104" s="46">
        <v>658.213</v>
      </c>
      <c r="I104" s="46">
        <f>H104</f>
        <v>658.213</v>
      </c>
      <c r="J104" s="51">
        <f t="shared" si="6"/>
        <v>658.213</v>
      </c>
      <c r="K104" s="25">
        <f t="shared" si="5"/>
        <v>1974.639</v>
      </c>
      <c r="L104" s="70"/>
    </row>
    <row r="105" spans="1:12" ht="15.75">
      <c r="A105" s="88"/>
      <c r="B105" s="75"/>
      <c r="C105" s="70"/>
      <c r="D105" s="72"/>
      <c r="E105" s="72"/>
      <c r="F105" s="60"/>
      <c r="G105" s="38" t="s">
        <v>13</v>
      </c>
      <c r="H105" s="46">
        <v>832.95</v>
      </c>
      <c r="I105" s="46">
        <v>832.95</v>
      </c>
      <c r="J105" s="51">
        <f t="shared" si="6"/>
        <v>832.95</v>
      </c>
      <c r="K105" s="25">
        <f t="shared" si="5"/>
        <v>2498.8500000000004</v>
      </c>
      <c r="L105" s="70"/>
    </row>
    <row r="106" spans="1:12" ht="15.75">
      <c r="A106" s="88"/>
      <c r="B106" s="75"/>
      <c r="C106" s="70"/>
      <c r="D106" s="72"/>
      <c r="E106" s="72"/>
      <c r="F106" s="60"/>
      <c r="G106" s="38" t="s">
        <v>17</v>
      </c>
      <c r="H106" s="46">
        <v>10</v>
      </c>
      <c r="I106" s="46">
        <v>10</v>
      </c>
      <c r="J106" s="51">
        <v>10</v>
      </c>
      <c r="K106" s="25">
        <f t="shared" si="5"/>
        <v>30</v>
      </c>
      <c r="L106" s="70"/>
    </row>
    <row r="107" spans="1:12" ht="15.75">
      <c r="A107" s="89"/>
      <c r="B107" s="75"/>
      <c r="C107" s="66" t="s">
        <v>40</v>
      </c>
      <c r="D107" s="67"/>
      <c r="E107" s="67"/>
      <c r="F107" s="67"/>
      <c r="G107" s="68"/>
      <c r="H107" s="46">
        <f>SUM(H102:H106)</f>
        <v>4206.237</v>
      </c>
      <c r="I107" s="46">
        <f>SUM(I102:I106)</f>
        <v>4189.427</v>
      </c>
      <c r="J107" s="51">
        <f t="shared" si="6"/>
        <v>4189.427</v>
      </c>
      <c r="K107" s="25">
        <f t="shared" si="5"/>
        <v>12585.091</v>
      </c>
      <c r="L107" s="70"/>
    </row>
    <row r="108" spans="1:12" ht="15.75">
      <c r="A108" s="87">
        <v>25</v>
      </c>
      <c r="B108" s="75" t="s">
        <v>64</v>
      </c>
      <c r="C108" s="70" t="s">
        <v>12</v>
      </c>
      <c r="D108" s="72" t="s">
        <v>13</v>
      </c>
      <c r="E108" s="72" t="s">
        <v>50</v>
      </c>
      <c r="F108" s="61" t="s">
        <v>97</v>
      </c>
      <c r="G108" s="38" t="s">
        <v>46</v>
      </c>
      <c r="H108" s="46">
        <v>0</v>
      </c>
      <c r="I108" s="46">
        <f>H108</f>
        <v>0</v>
      </c>
      <c r="J108" s="51">
        <f t="shared" si="6"/>
        <v>0</v>
      </c>
      <c r="K108" s="25">
        <f t="shared" si="5"/>
        <v>0</v>
      </c>
      <c r="L108" s="70"/>
    </row>
    <row r="109" spans="1:12" ht="15.75">
      <c r="A109" s="88"/>
      <c r="B109" s="75"/>
      <c r="C109" s="70"/>
      <c r="D109" s="72"/>
      <c r="E109" s="72"/>
      <c r="F109" s="60"/>
      <c r="G109" s="38" t="s">
        <v>47</v>
      </c>
      <c r="H109" s="46">
        <v>0</v>
      </c>
      <c r="I109" s="46">
        <v>0</v>
      </c>
      <c r="J109" s="51">
        <v>0</v>
      </c>
      <c r="K109" s="25">
        <f t="shared" si="5"/>
        <v>0</v>
      </c>
      <c r="L109" s="70"/>
    </row>
    <row r="110" spans="1:12" ht="15.75">
      <c r="A110" s="88"/>
      <c r="B110" s="75"/>
      <c r="C110" s="70"/>
      <c r="D110" s="72"/>
      <c r="E110" s="72"/>
      <c r="F110" s="60"/>
      <c r="G110" s="38" t="s">
        <v>108</v>
      </c>
      <c r="H110" s="46">
        <v>0</v>
      </c>
      <c r="I110" s="46">
        <v>0</v>
      </c>
      <c r="J110" s="51">
        <f t="shared" si="6"/>
        <v>0</v>
      </c>
      <c r="K110" s="25">
        <f t="shared" si="5"/>
        <v>0</v>
      </c>
      <c r="L110" s="70"/>
    </row>
    <row r="111" spans="1:12" ht="15.75">
      <c r="A111" s="88"/>
      <c r="B111" s="75"/>
      <c r="C111" s="71"/>
      <c r="D111" s="73"/>
      <c r="E111" s="73"/>
      <c r="F111" s="60"/>
      <c r="G111" s="38" t="s">
        <v>13</v>
      </c>
      <c r="H111" s="46">
        <v>2130.572</v>
      </c>
      <c r="I111" s="46">
        <v>2128.591</v>
      </c>
      <c r="J111" s="51">
        <f t="shared" si="6"/>
        <v>2128.591</v>
      </c>
      <c r="K111" s="25">
        <f t="shared" si="5"/>
        <v>6387.754000000001</v>
      </c>
      <c r="L111" s="70"/>
    </row>
    <row r="112" spans="1:12" ht="15.75">
      <c r="A112" s="89"/>
      <c r="B112" s="75"/>
      <c r="C112" s="66" t="s">
        <v>63</v>
      </c>
      <c r="D112" s="67"/>
      <c r="E112" s="67"/>
      <c r="F112" s="67"/>
      <c r="G112" s="68"/>
      <c r="H112" s="46">
        <f>SUM(H108:H111)</f>
        <v>2130.572</v>
      </c>
      <c r="I112" s="46">
        <f>SUM(I108:I111)</f>
        <v>2128.591</v>
      </c>
      <c r="J112" s="51">
        <f t="shared" si="6"/>
        <v>2128.591</v>
      </c>
      <c r="K112" s="25">
        <f t="shared" si="5"/>
        <v>6387.754000000001</v>
      </c>
      <c r="L112" s="71"/>
    </row>
    <row r="113" spans="1:12" ht="15.75">
      <c r="A113" s="53">
        <v>26</v>
      </c>
      <c r="B113" s="43" t="s">
        <v>10</v>
      </c>
      <c r="C113" s="44" t="s">
        <v>11</v>
      </c>
      <c r="D113" s="38" t="s">
        <v>11</v>
      </c>
      <c r="E113" s="38" t="s">
        <v>11</v>
      </c>
      <c r="F113" s="38" t="s">
        <v>11</v>
      </c>
      <c r="G113" s="38" t="s">
        <v>11</v>
      </c>
      <c r="H113" s="48" t="s">
        <v>11</v>
      </c>
      <c r="I113" s="48" t="s">
        <v>11</v>
      </c>
      <c r="J113" s="51" t="str">
        <f t="shared" si="6"/>
        <v>х</v>
      </c>
      <c r="K113" s="25">
        <f t="shared" si="5"/>
        <v>0</v>
      </c>
      <c r="L113" s="36" t="s">
        <v>11</v>
      </c>
    </row>
    <row r="114" spans="1:12" ht="63">
      <c r="A114" s="53">
        <v>27</v>
      </c>
      <c r="B114" s="33"/>
      <c r="C114" s="22" t="s">
        <v>52</v>
      </c>
      <c r="D114" s="38" t="s">
        <v>53</v>
      </c>
      <c r="E114" s="38" t="s">
        <v>11</v>
      </c>
      <c r="F114" s="38" t="s">
        <v>11</v>
      </c>
      <c r="G114" s="38" t="s">
        <v>11</v>
      </c>
      <c r="H114" s="46">
        <f>H89</f>
        <v>0</v>
      </c>
      <c r="I114" s="46">
        <f>I89</f>
        <v>0</v>
      </c>
      <c r="J114" s="51">
        <f t="shared" si="6"/>
        <v>0</v>
      </c>
      <c r="K114" s="25">
        <f t="shared" si="5"/>
        <v>0</v>
      </c>
      <c r="L114" s="36" t="s">
        <v>11</v>
      </c>
    </row>
    <row r="115" spans="1:12" ht="47.25">
      <c r="A115" s="53">
        <v>28</v>
      </c>
      <c r="B115" s="33"/>
      <c r="C115" s="22" t="s">
        <v>12</v>
      </c>
      <c r="D115" s="38" t="s">
        <v>13</v>
      </c>
      <c r="E115" s="38" t="s">
        <v>11</v>
      </c>
      <c r="F115" s="38" t="s">
        <v>11</v>
      </c>
      <c r="G115" s="38" t="s">
        <v>11</v>
      </c>
      <c r="H115" s="46">
        <f>H14-H114</f>
        <v>35303.524000000005</v>
      </c>
      <c r="I115" s="46">
        <f>I14-I114</f>
        <v>34688.634999999995</v>
      </c>
      <c r="J115" s="46">
        <f>J14-J114</f>
        <v>34688.634999999995</v>
      </c>
      <c r="K115" s="25">
        <f t="shared" si="5"/>
        <v>104680.794</v>
      </c>
      <c r="L115" s="36" t="s">
        <v>11</v>
      </c>
    </row>
    <row r="116" spans="2:12" ht="15.75">
      <c r="B116" s="9"/>
      <c r="C116" s="6"/>
      <c r="D116" s="11"/>
      <c r="E116" s="11"/>
      <c r="F116" s="11"/>
      <c r="G116" s="11"/>
      <c r="H116" s="28"/>
      <c r="I116" s="28"/>
      <c r="J116" s="28"/>
      <c r="K116" s="18"/>
      <c r="L116" s="6"/>
    </row>
    <row r="117" spans="2:12" ht="15.75" hidden="1">
      <c r="B117" s="4" t="s">
        <v>58</v>
      </c>
      <c r="C117" s="4" t="s">
        <v>57</v>
      </c>
      <c r="D117" s="12"/>
      <c r="E117" s="13"/>
      <c r="F117" s="13"/>
      <c r="G117" s="13"/>
      <c r="H117" s="29"/>
      <c r="I117" s="29"/>
      <c r="J117" s="29"/>
      <c r="K117" s="18"/>
      <c r="L117" s="6"/>
    </row>
    <row r="118" spans="2:12" ht="15.75" hidden="1">
      <c r="B118" s="57"/>
      <c r="C118" s="57"/>
      <c r="D118" s="57"/>
      <c r="E118" s="13"/>
      <c r="F118" s="13"/>
      <c r="G118" s="13"/>
      <c r="H118" s="84"/>
      <c r="I118" s="84"/>
      <c r="J118" s="19"/>
      <c r="K118" s="18"/>
      <c r="L118" s="6"/>
    </row>
    <row r="119" spans="2:12" ht="15.75">
      <c r="B119" s="1"/>
      <c r="C119" s="1"/>
      <c r="D119" s="14"/>
      <c r="E119" s="13"/>
      <c r="F119" s="13"/>
      <c r="G119" s="13"/>
      <c r="H119" s="29"/>
      <c r="I119" s="29"/>
      <c r="J119" s="29"/>
      <c r="K119" s="18"/>
      <c r="L119" s="6"/>
    </row>
    <row r="120" spans="2:12" ht="15.75">
      <c r="B120" s="3"/>
      <c r="C120" s="5"/>
      <c r="D120" s="15"/>
      <c r="E120" s="15"/>
      <c r="F120" s="15"/>
      <c r="G120" s="15"/>
      <c r="H120" s="30"/>
      <c r="I120" s="30"/>
      <c r="J120" s="30"/>
      <c r="K120" s="18"/>
      <c r="L120" s="6"/>
    </row>
    <row r="121" spans="2:12" ht="15.75">
      <c r="B121" s="57"/>
      <c r="C121" s="57"/>
      <c r="D121" s="57"/>
      <c r="E121" s="13"/>
      <c r="F121" s="13"/>
      <c r="G121" s="13"/>
      <c r="H121" s="29"/>
      <c r="I121" s="29"/>
      <c r="J121" s="29"/>
      <c r="K121" s="17"/>
      <c r="L121" s="2"/>
    </row>
    <row r="122" spans="2:12" ht="15.75">
      <c r="B122" s="57"/>
      <c r="C122" s="57"/>
      <c r="D122" s="57"/>
      <c r="E122" s="13"/>
      <c r="F122" s="13"/>
      <c r="G122" s="13"/>
      <c r="H122" s="29"/>
      <c r="I122" s="29"/>
      <c r="J122" s="29"/>
      <c r="K122" s="17"/>
      <c r="L122" s="2"/>
    </row>
    <row r="123" spans="2:12" ht="15.75">
      <c r="B123" s="57"/>
      <c r="C123" s="57"/>
      <c r="D123" s="57"/>
      <c r="E123" s="13"/>
      <c r="F123" s="13"/>
      <c r="G123" s="13"/>
      <c r="H123" s="84"/>
      <c r="I123" s="84"/>
      <c r="J123" s="19"/>
      <c r="K123" s="17"/>
      <c r="L123" s="2"/>
    </row>
    <row r="124" spans="2:12" ht="15.75">
      <c r="B124" s="2"/>
      <c r="C124" s="2"/>
      <c r="D124" s="10"/>
      <c r="E124" s="10"/>
      <c r="F124" s="10"/>
      <c r="G124" s="10"/>
      <c r="H124" s="27"/>
      <c r="I124" s="27"/>
      <c r="J124" s="27"/>
      <c r="K124" s="17"/>
      <c r="L124" s="2"/>
    </row>
    <row r="125" spans="2:12" ht="15.75">
      <c r="B125" s="2"/>
      <c r="C125" s="2"/>
      <c r="D125" s="10"/>
      <c r="E125" s="10"/>
      <c r="F125" s="10"/>
      <c r="G125" s="10"/>
      <c r="H125" s="27"/>
      <c r="I125" s="27"/>
      <c r="J125" s="27"/>
      <c r="K125" s="17"/>
      <c r="L125" s="2"/>
    </row>
    <row r="126" spans="2:12" ht="15.75">
      <c r="B126" s="2"/>
      <c r="C126" s="2"/>
      <c r="D126" s="10"/>
      <c r="E126" s="10"/>
      <c r="F126" s="10"/>
      <c r="G126" s="10"/>
      <c r="H126" s="27"/>
      <c r="I126" s="27"/>
      <c r="J126" s="27"/>
      <c r="K126" s="17"/>
      <c r="L126" s="2"/>
    </row>
    <row r="127" spans="2:12" ht="15.75">
      <c r="B127" s="2"/>
      <c r="C127" s="2"/>
      <c r="D127" s="10"/>
      <c r="E127" s="10"/>
      <c r="F127" s="10"/>
      <c r="G127" s="10"/>
      <c r="H127" s="27"/>
      <c r="I127" s="27"/>
      <c r="J127" s="27"/>
      <c r="K127" s="17"/>
      <c r="L127" s="2"/>
    </row>
    <row r="128" spans="2:12" ht="15.75">
      <c r="B128" s="2"/>
      <c r="C128" s="2"/>
      <c r="D128" s="10"/>
      <c r="E128" s="10"/>
      <c r="F128" s="10"/>
      <c r="G128" s="10"/>
      <c r="H128" s="27"/>
      <c r="I128" s="27"/>
      <c r="J128" s="27"/>
      <c r="K128" s="17"/>
      <c r="L128" s="2"/>
    </row>
    <row r="129" spans="2:12" ht="15.75">
      <c r="B129" s="2"/>
      <c r="C129" s="2"/>
      <c r="D129" s="10"/>
      <c r="E129" s="10"/>
      <c r="F129" s="10"/>
      <c r="G129" s="10"/>
      <c r="H129" s="27"/>
      <c r="I129" s="27"/>
      <c r="J129" s="27"/>
      <c r="K129" s="17"/>
      <c r="L129" s="2"/>
    </row>
    <row r="130" spans="2:12" ht="15.75">
      <c r="B130" s="2"/>
      <c r="C130" s="2"/>
      <c r="D130" s="10"/>
      <c r="E130" s="10"/>
      <c r="F130" s="10"/>
      <c r="G130" s="10"/>
      <c r="H130" s="27"/>
      <c r="I130" s="27"/>
      <c r="J130" s="27"/>
      <c r="K130" s="17"/>
      <c r="L130" s="2"/>
    </row>
    <row r="131" spans="2:12" ht="15.75">
      <c r="B131" s="2"/>
      <c r="C131" s="2"/>
      <c r="D131" s="10"/>
      <c r="E131" s="10"/>
      <c r="F131" s="10"/>
      <c r="G131" s="10"/>
      <c r="H131" s="27"/>
      <c r="I131" s="27"/>
      <c r="J131" s="27"/>
      <c r="K131" s="17"/>
      <c r="L131" s="2"/>
    </row>
    <row r="132" spans="2:12" ht="15.75">
      <c r="B132" s="2"/>
      <c r="C132" s="2"/>
      <c r="D132" s="10"/>
      <c r="E132" s="10"/>
      <c r="F132" s="10"/>
      <c r="G132" s="10"/>
      <c r="H132" s="27"/>
      <c r="I132" s="27"/>
      <c r="J132" s="27"/>
      <c r="K132" s="17"/>
      <c r="L132" s="2"/>
    </row>
    <row r="133" spans="2:12" ht="15.75">
      <c r="B133" s="2"/>
      <c r="C133" s="2"/>
      <c r="D133" s="10"/>
      <c r="E133" s="10"/>
      <c r="F133" s="10"/>
      <c r="G133" s="10"/>
      <c r="H133" s="27"/>
      <c r="I133" s="27"/>
      <c r="J133" s="27"/>
      <c r="K133" s="17"/>
      <c r="L133" s="2"/>
    </row>
    <row r="134" spans="2:12" ht="15.75">
      <c r="B134" s="2"/>
      <c r="C134" s="2"/>
      <c r="D134" s="10"/>
      <c r="E134" s="10"/>
      <c r="F134" s="10"/>
      <c r="G134" s="10"/>
      <c r="H134" s="27"/>
      <c r="I134" s="27"/>
      <c r="J134" s="27"/>
      <c r="K134" s="17"/>
      <c r="L134" s="2"/>
    </row>
    <row r="135" spans="2:12" ht="15.75">
      <c r="B135" s="2"/>
      <c r="C135" s="2"/>
      <c r="D135" s="10"/>
      <c r="E135" s="10"/>
      <c r="F135" s="10"/>
      <c r="G135" s="10"/>
      <c r="H135" s="27"/>
      <c r="I135" s="27"/>
      <c r="J135" s="27"/>
      <c r="K135" s="17"/>
      <c r="L135" s="2"/>
    </row>
    <row r="136" spans="2:12" ht="15.75">
      <c r="B136" s="2"/>
      <c r="C136" s="2"/>
      <c r="D136" s="10"/>
      <c r="E136" s="10"/>
      <c r="F136" s="10"/>
      <c r="G136" s="10"/>
      <c r="H136" s="27"/>
      <c r="I136" s="27"/>
      <c r="J136" s="27"/>
      <c r="K136" s="17"/>
      <c r="L136" s="2"/>
    </row>
    <row r="137" spans="2:12" ht="15.75">
      <c r="B137" s="2"/>
      <c r="C137" s="2"/>
      <c r="D137" s="10"/>
      <c r="E137" s="10"/>
      <c r="F137" s="10"/>
      <c r="G137" s="10"/>
      <c r="H137" s="27"/>
      <c r="I137" s="27"/>
      <c r="J137" s="27"/>
      <c r="K137" s="17"/>
      <c r="L137" s="2"/>
    </row>
    <row r="138" spans="2:12" ht="15.75">
      <c r="B138" s="2"/>
      <c r="C138" s="2"/>
      <c r="D138" s="10"/>
      <c r="E138" s="10"/>
      <c r="F138" s="10"/>
      <c r="G138" s="10"/>
      <c r="H138" s="27"/>
      <c r="I138" s="27"/>
      <c r="J138" s="27"/>
      <c r="K138" s="17"/>
      <c r="L138" s="2"/>
    </row>
    <row r="139" spans="2:12" ht="15.75">
      <c r="B139" s="2"/>
      <c r="C139" s="2"/>
      <c r="D139" s="10"/>
      <c r="E139" s="10"/>
      <c r="F139" s="10"/>
      <c r="G139" s="10"/>
      <c r="H139" s="27"/>
      <c r="I139" s="27"/>
      <c r="J139" s="27"/>
      <c r="K139" s="17"/>
      <c r="L139" s="2"/>
    </row>
    <row r="140" spans="2:12" ht="15.75">
      <c r="B140" s="2"/>
      <c r="C140" s="2"/>
      <c r="D140" s="10"/>
      <c r="E140" s="10"/>
      <c r="F140" s="10"/>
      <c r="G140" s="10"/>
      <c r="H140" s="27"/>
      <c r="I140" s="27"/>
      <c r="J140" s="27"/>
      <c r="K140" s="17"/>
      <c r="L140" s="2"/>
    </row>
    <row r="141" spans="2:12" ht="15.75">
      <c r="B141" s="2"/>
      <c r="C141" s="2"/>
      <c r="D141" s="10"/>
      <c r="E141" s="10"/>
      <c r="F141" s="10"/>
      <c r="G141" s="10"/>
      <c r="H141" s="27"/>
      <c r="I141" s="27"/>
      <c r="J141" s="27"/>
      <c r="K141" s="17"/>
      <c r="L141" s="2"/>
    </row>
    <row r="142" spans="2:12" ht="15.75">
      <c r="B142" s="2"/>
      <c r="C142" s="2"/>
      <c r="D142" s="10"/>
      <c r="E142" s="10"/>
      <c r="F142" s="10"/>
      <c r="G142" s="10"/>
      <c r="H142" s="27"/>
      <c r="I142" s="27"/>
      <c r="J142" s="27"/>
      <c r="K142" s="17"/>
      <c r="L142" s="2"/>
    </row>
    <row r="143" spans="2:12" ht="15.75">
      <c r="B143" s="2"/>
      <c r="C143" s="2"/>
      <c r="D143" s="10"/>
      <c r="E143" s="10"/>
      <c r="F143" s="10"/>
      <c r="G143" s="10"/>
      <c r="H143" s="27"/>
      <c r="I143" s="27"/>
      <c r="J143" s="27"/>
      <c r="K143" s="17"/>
      <c r="L143" s="2"/>
    </row>
    <row r="144" spans="2:12" ht="15.75">
      <c r="B144" s="2"/>
      <c r="C144" s="2"/>
      <c r="D144" s="10"/>
      <c r="E144" s="10"/>
      <c r="F144" s="10"/>
      <c r="G144" s="10"/>
      <c r="H144" s="27"/>
      <c r="I144" s="27"/>
      <c r="J144" s="27"/>
      <c r="K144" s="17"/>
      <c r="L144" s="2"/>
    </row>
    <row r="145" spans="2:12" ht="15.75">
      <c r="B145" s="2"/>
      <c r="C145" s="2"/>
      <c r="D145" s="10"/>
      <c r="E145" s="10"/>
      <c r="F145" s="10"/>
      <c r="G145" s="10"/>
      <c r="H145" s="27"/>
      <c r="I145" s="27"/>
      <c r="J145" s="27"/>
      <c r="K145" s="17"/>
      <c r="L145" s="2"/>
    </row>
    <row r="146" spans="2:12" ht="15.75">
      <c r="B146" s="2"/>
      <c r="C146" s="2"/>
      <c r="D146" s="10"/>
      <c r="E146" s="10"/>
      <c r="F146" s="10"/>
      <c r="G146" s="10"/>
      <c r="H146" s="27"/>
      <c r="I146" s="27"/>
      <c r="J146" s="27"/>
      <c r="K146" s="17"/>
      <c r="L146" s="2"/>
    </row>
    <row r="147" spans="2:12" ht="15.75">
      <c r="B147" s="2"/>
      <c r="C147" s="2"/>
      <c r="D147" s="10"/>
      <c r="E147" s="10"/>
      <c r="F147" s="10"/>
      <c r="G147" s="10"/>
      <c r="H147" s="27"/>
      <c r="I147" s="27"/>
      <c r="J147" s="27"/>
      <c r="K147" s="17"/>
      <c r="L147" s="2"/>
    </row>
    <row r="148" spans="2:12" ht="15.75">
      <c r="B148" s="2"/>
      <c r="C148" s="2"/>
      <c r="D148" s="10"/>
      <c r="E148" s="10"/>
      <c r="F148" s="10"/>
      <c r="G148" s="10"/>
      <c r="H148" s="27"/>
      <c r="I148" s="27"/>
      <c r="J148" s="27"/>
      <c r="K148" s="17"/>
      <c r="L148" s="2"/>
    </row>
    <row r="149" spans="2:12" ht="15.75">
      <c r="B149" s="2"/>
      <c r="C149" s="2"/>
      <c r="D149" s="10"/>
      <c r="E149" s="10"/>
      <c r="F149" s="10"/>
      <c r="G149" s="10"/>
      <c r="H149" s="27"/>
      <c r="I149" s="27"/>
      <c r="J149" s="27"/>
      <c r="K149" s="17"/>
      <c r="L149" s="2"/>
    </row>
    <row r="150" spans="2:12" ht="15.75">
      <c r="B150" s="2"/>
      <c r="C150" s="2"/>
      <c r="D150" s="10"/>
      <c r="E150" s="10"/>
      <c r="F150" s="10"/>
      <c r="G150" s="10"/>
      <c r="H150" s="27"/>
      <c r="I150" s="27"/>
      <c r="J150" s="27"/>
      <c r="K150" s="17"/>
      <c r="L150" s="2"/>
    </row>
    <row r="151" spans="2:12" ht="15.75">
      <c r="B151" s="2"/>
      <c r="C151" s="2"/>
      <c r="D151" s="10"/>
      <c r="E151" s="10"/>
      <c r="F151" s="10"/>
      <c r="G151" s="10"/>
      <c r="H151" s="27"/>
      <c r="I151" s="27"/>
      <c r="J151" s="27"/>
      <c r="K151" s="17"/>
      <c r="L151" s="2"/>
    </row>
    <row r="152" spans="2:12" ht="15.75">
      <c r="B152" s="2"/>
      <c r="C152" s="2"/>
      <c r="D152" s="10"/>
      <c r="E152" s="10"/>
      <c r="F152" s="10"/>
      <c r="G152" s="10"/>
      <c r="H152" s="27"/>
      <c r="I152" s="27"/>
      <c r="J152" s="27"/>
      <c r="K152" s="17"/>
      <c r="L152" s="2"/>
    </row>
    <row r="153" spans="2:12" ht="15.75">
      <c r="B153" s="2"/>
      <c r="C153" s="2"/>
      <c r="D153" s="10"/>
      <c r="E153" s="10"/>
      <c r="F153" s="10"/>
      <c r="G153" s="10"/>
      <c r="H153" s="27"/>
      <c r="I153" s="27"/>
      <c r="J153" s="27"/>
      <c r="K153" s="17"/>
      <c r="L153" s="2"/>
    </row>
    <row r="154" spans="2:12" ht="15.75">
      <c r="B154" s="2"/>
      <c r="C154" s="2"/>
      <c r="D154" s="10"/>
      <c r="E154" s="10"/>
      <c r="F154" s="10"/>
      <c r="G154" s="10"/>
      <c r="H154" s="27"/>
      <c r="I154" s="27"/>
      <c r="J154" s="27"/>
      <c r="K154" s="17"/>
      <c r="L154" s="2"/>
    </row>
    <row r="155" spans="2:12" ht="15.75">
      <c r="B155" s="2"/>
      <c r="C155" s="2"/>
      <c r="D155" s="10"/>
      <c r="E155" s="10"/>
      <c r="F155" s="10"/>
      <c r="G155" s="10"/>
      <c r="H155" s="27"/>
      <c r="I155" s="27"/>
      <c r="J155" s="27"/>
      <c r="K155" s="17"/>
      <c r="L155" s="2"/>
    </row>
    <row r="156" spans="2:12" ht="15.75">
      <c r="B156" s="2"/>
      <c r="C156" s="2"/>
      <c r="D156" s="10"/>
      <c r="E156" s="10"/>
      <c r="F156" s="10"/>
      <c r="G156" s="10"/>
      <c r="H156" s="27"/>
      <c r="I156" s="27"/>
      <c r="J156" s="27"/>
      <c r="K156" s="17"/>
      <c r="L156" s="2"/>
    </row>
    <row r="157" spans="2:12" ht="15.75">
      <c r="B157" s="2"/>
      <c r="C157" s="2"/>
      <c r="D157" s="10"/>
      <c r="E157" s="10"/>
      <c r="F157" s="10"/>
      <c r="G157" s="10"/>
      <c r="H157" s="27"/>
      <c r="I157" s="27"/>
      <c r="J157" s="27"/>
      <c r="K157" s="17"/>
      <c r="L157" s="2"/>
    </row>
    <row r="158" spans="2:12" ht="15.75">
      <c r="B158" s="2"/>
      <c r="C158" s="2"/>
      <c r="D158" s="10"/>
      <c r="E158" s="10"/>
      <c r="F158" s="10"/>
      <c r="G158" s="10"/>
      <c r="H158" s="27"/>
      <c r="I158" s="27"/>
      <c r="J158" s="27"/>
      <c r="K158" s="17"/>
      <c r="L158" s="2"/>
    </row>
    <row r="159" spans="2:12" ht="15.75">
      <c r="B159" s="2"/>
      <c r="C159" s="2"/>
      <c r="D159" s="10"/>
      <c r="E159" s="10"/>
      <c r="F159" s="10"/>
      <c r="G159" s="10"/>
      <c r="H159" s="27"/>
      <c r="I159" s="27"/>
      <c r="J159" s="27"/>
      <c r="K159" s="17"/>
      <c r="L159" s="2"/>
    </row>
    <row r="160" spans="2:12" ht="15.75">
      <c r="B160" s="2"/>
      <c r="C160" s="2"/>
      <c r="D160" s="10"/>
      <c r="E160" s="10"/>
      <c r="F160" s="10"/>
      <c r="G160" s="10"/>
      <c r="H160" s="27"/>
      <c r="I160" s="27"/>
      <c r="J160" s="27"/>
      <c r="K160" s="17"/>
      <c r="L160" s="2"/>
    </row>
    <row r="161" spans="2:12" ht="15.75">
      <c r="B161" s="2"/>
      <c r="C161" s="2"/>
      <c r="D161" s="10"/>
      <c r="E161" s="10"/>
      <c r="F161" s="10"/>
      <c r="G161" s="10"/>
      <c r="H161" s="27"/>
      <c r="I161" s="27"/>
      <c r="J161" s="27"/>
      <c r="K161" s="17"/>
      <c r="L161" s="2"/>
    </row>
    <row r="162" spans="2:12" ht="15.75">
      <c r="B162" s="2"/>
      <c r="C162" s="2"/>
      <c r="D162" s="10"/>
      <c r="E162" s="10"/>
      <c r="F162" s="10"/>
      <c r="G162" s="10"/>
      <c r="H162" s="27"/>
      <c r="I162" s="27"/>
      <c r="J162" s="27"/>
      <c r="K162" s="17"/>
      <c r="L162" s="2"/>
    </row>
    <row r="163" spans="2:12" ht="15.75">
      <c r="B163" s="2"/>
      <c r="C163" s="2"/>
      <c r="D163" s="10"/>
      <c r="E163" s="10"/>
      <c r="F163" s="10"/>
      <c r="G163" s="10"/>
      <c r="H163" s="27"/>
      <c r="I163" s="27"/>
      <c r="J163" s="27"/>
      <c r="K163" s="17"/>
      <c r="L163" s="2"/>
    </row>
    <row r="164" spans="2:12" ht="15.75">
      <c r="B164" s="2"/>
      <c r="C164" s="2"/>
      <c r="D164" s="10"/>
      <c r="E164" s="10"/>
      <c r="F164" s="10"/>
      <c r="G164" s="10"/>
      <c r="H164" s="27"/>
      <c r="I164" s="27"/>
      <c r="J164" s="27"/>
      <c r="K164" s="17"/>
      <c r="L164" s="2"/>
    </row>
    <row r="165" spans="2:12" ht="15.75">
      <c r="B165" s="2"/>
      <c r="C165" s="2"/>
      <c r="D165" s="10"/>
      <c r="E165" s="10"/>
      <c r="F165" s="10"/>
      <c r="G165" s="10"/>
      <c r="H165" s="27"/>
      <c r="I165" s="27"/>
      <c r="J165" s="27"/>
      <c r="K165" s="17"/>
      <c r="L165" s="2"/>
    </row>
    <row r="166" spans="2:12" ht="15.75">
      <c r="B166" s="2"/>
      <c r="C166" s="2"/>
      <c r="D166" s="10"/>
      <c r="E166" s="10"/>
      <c r="F166" s="10"/>
      <c r="G166" s="10"/>
      <c r="H166" s="27"/>
      <c r="I166" s="27"/>
      <c r="J166" s="27"/>
      <c r="K166" s="17"/>
      <c r="L166" s="2"/>
    </row>
    <row r="167" spans="2:12" ht="15.75">
      <c r="B167" s="2"/>
      <c r="C167" s="2"/>
      <c r="D167" s="10"/>
      <c r="E167" s="10"/>
      <c r="F167" s="10"/>
      <c r="G167" s="10"/>
      <c r="H167" s="27"/>
      <c r="I167" s="27"/>
      <c r="J167" s="27"/>
      <c r="K167" s="17"/>
      <c r="L167" s="2"/>
    </row>
    <row r="168" spans="2:12" ht="15.75">
      <c r="B168" s="2"/>
      <c r="C168" s="2"/>
      <c r="D168" s="10"/>
      <c r="E168" s="10"/>
      <c r="F168" s="10"/>
      <c r="G168" s="10"/>
      <c r="H168" s="27"/>
      <c r="I168" s="27"/>
      <c r="J168" s="27"/>
      <c r="K168" s="17"/>
      <c r="L168" s="2"/>
    </row>
    <row r="169" spans="2:12" ht="15.75">
      <c r="B169" s="2"/>
      <c r="C169" s="2"/>
      <c r="D169" s="10"/>
      <c r="E169" s="10"/>
      <c r="F169" s="10"/>
      <c r="G169" s="10"/>
      <c r="H169" s="27"/>
      <c r="I169" s="27"/>
      <c r="J169" s="27"/>
      <c r="K169" s="17"/>
      <c r="L169" s="2"/>
    </row>
    <row r="170" spans="2:12" ht="15.75">
      <c r="B170" s="2"/>
      <c r="C170" s="2"/>
      <c r="D170" s="10"/>
      <c r="E170" s="10"/>
      <c r="F170" s="10"/>
      <c r="G170" s="10"/>
      <c r="H170" s="27"/>
      <c r="I170" s="27"/>
      <c r="J170" s="27"/>
      <c r="K170" s="17"/>
      <c r="L170" s="2"/>
    </row>
    <row r="171" spans="2:12" ht="15.75">
      <c r="B171" s="2"/>
      <c r="C171" s="2"/>
      <c r="D171" s="10"/>
      <c r="E171" s="10"/>
      <c r="F171" s="10"/>
      <c r="G171" s="10"/>
      <c r="H171" s="27"/>
      <c r="I171" s="27"/>
      <c r="J171" s="27"/>
      <c r="K171" s="17"/>
      <c r="L171" s="2"/>
    </row>
  </sheetData>
  <sheetProtection/>
  <mergeCells count="151">
    <mergeCell ref="I1:K1"/>
    <mergeCell ref="I3:L3"/>
    <mergeCell ref="E25:E31"/>
    <mergeCell ref="F25:F31"/>
    <mergeCell ref="E71:E73"/>
    <mergeCell ref="A90:A92"/>
    <mergeCell ref="A97:A98"/>
    <mergeCell ref="C98:G98"/>
    <mergeCell ref="C87:C88"/>
    <mergeCell ref="C90:C91"/>
    <mergeCell ref="F71:F72"/>
    <mergeCell ref="B93:B94"/>
    <mergeCell ref="C86:G86"/>
    <mergeCell ref="A102:A107"/>
    <mergeCell ref="A108:A112"/>
    <mergeCell ref="A61:A63"/>
    <mergeCell ref="A64:A68"/>
    <mergeCell ref="A69:A70"/>
    <mergeCell ref="A71:A74"/>
    <mergeCell ref="A75:A77"/>
    <mergeCell ref="A79:A82"/>
    <mergeCell ref="D102:D106"/>
    <mergeCell ref="A12:A13"/>
    <mergeCell ref="A16:A17"/>
    <mergeCell ref="A18:A35"/>
    <mergeCell ref="A38:A40"/>
    <mergeCell ref="A41:A46"/>
    <mergeCell ref="A48:A50"/>
    <mergeCell ref="A51:A53"/>
    <mergeCell ref="A54:A56"/>
    <mergeCell ref="A57:A59"/>
    <mergeCell ref="E66:E67"/>
    <mergeCell ref="C64:C67"/>
    <mergeCell ref="B64:B68"/>
    <mergeCell ref="C68:G68"/>
    <mergeCell ref="F54:F55"/>
    <mergeCell ref="C54:C55"/>
    <mergeCell ref="C51:C52"/>
    <mergeCell ref="L79:L82"/>
    <mergeCell ref="C82:G82"/>
    <mergeCell ref="C74:G74"/>
    <mergeCell ref="L69:L74"/>
    <mergeCell ref="C79:C81"/>
    <mergeCell ref="D79:D81"/>
    <mergeCell ref="L75:L77"/>
    <mergeCell ref="L54:L56"/>
    <mergeCell ref="C56:G56"/>
    <mergeCell ref="B57:B59"/>
    <mergeCell ref="L57:L59"/>
    <mergeCell ref="L51:L53"/>
    <mergeCell ref="L61:L68"/>
    <mergeCell ref="E61:E62"/>
    <mergeCell ref="F61:F62"/>
    <mergeCell ref="C102:C106"/>
    <mergeCell ref="F90:F91"/>
    <mergeCell ref="C63:G63"/>
    <mergeCell ref="C84:G84"/>
    <mergeCell ref="D51:D52"/>
    <mergeCell ref="D61:D62"/>
    <mergeCell ref="C61:C62"/>
    <mergeCell ref="D66:D67"/>
    <mergeCell ref="C71:C73"/>
    <mergeCell ref="C70:G70"/>
    <mergeCell ref="B10:L10"/>
    <mergeCell ref="B12:B13"/>
    <mergeCell ref="C12:C13"/>
    <mergeCell ref="D12:G12"/>
    <mergeCell ref="L12:L13"/>
    <mergeCell ref="C59:G59"/>
    <mergeCell ref="D54:D55"/>
    <mergeCell ref="G54:G55"/>
    <mergeCell ref="D48:D49"/>
    <mergeCell ref="L48:L50"/>
    <mergeCell ref="H12:K12"/>
    <mergeCell ref="B118:D118"/>
    <mergeCell ref="H118:I118"/>
    <mergeCell ref="B121:D121"/>
    <mergeCell ref="B122:D122"/>
    <mergeCell ref="B123:D123"/>
    <mergeCell ref="H123:I123"/>
    <mergeCell ref="B102:B107"/>
    <mergeCell ref="B108:B112"/>
    <mergeCell ref="E102:E106"/>
    <mergeCell ref="B75:B77"/>
    <mergeCell ref="C77:G77"/>
    <mergeCell ref="B61:B63"/>
    <mergeCell ref="B16:B17"/>
    <mergeCell ref="B18:B35"/>
    <mergeCell ref="C35:G35"/>
    <mergeCell ref="B71:B74"/>
    <mergeCell ref="D71:D73"/>
    <mergeCell ref="B54:B56"/>
    <mergeCell ref="B36:B40"/>
    <mergeCell ref="L16:L17"/>
    <mergeCell ref="C17:G17"/>
    <mergeCell ref="L41:L46"/>
    <mergeCell ref="C46:G46"/>
    <mergeCell ref="L99:L100"/>
    <mergeCell ref="C100:G100"/>
    <mergeCell ref="L93:L94"/>
    <mergeCell ref="C94:G94"/>
    <mergeCell ref="L85:L86"/>
    <mergeCell ref="L18:L40"/>
    <mergeCell ref="L87:L89"/>
    <mergeCell ref="B90:B92"/>
    <mergeCell ref="B83:B84"/>
    <mergeCell ref="L83:L84"/>
    <mergeCell ref="C92:G92"/>
    <mergeCell ref="C89:G89"/>
    <mergeCell ref="L90:L92"/>
    <mergeCell ref="E90:E91"/>
    <mergeCell ref="D90:D91"/>
    <mergeCell ref="B85:B86"/>
    <mergeCell ref="B99:B100"/>
    <mergeCell ref="B95:B96"/>
    <mergeCell ref="C96:G96"/>
    <mergeCell ref="B48:B50"/>
    <mergeCell ref="C50:G50"/>
    <mergeCell ref="B51:B53"/>
    <mergeCell ref="C53:G53"/>
    <mergeCell ref="B97:B98"/>
    <mergeCell ref="B79:B82"/>
    <mergeCell ref="B69:B70"/>
    <mergeCell ref="L102:L112"/>
    <mergeCell ref="C112:G112"/>
    <mergeCell ref="F108:F111"/>
    <mergeCell ref="L95:L96"/>
    <mergeCell ref="L97:L98"/>
    <mergeCell ref="E108:E111"/>
    <mergeCell ref="D108:D111"/>
    <mergeCell ref="C108:C111"/>
    <mergeCell ref="C107:G107"/>
    <mergeCell ref="F102:F106"/>
    <mergeCell ref="C36:C39"/>
    <mergeCell ref="D36:D39"/>
    <mergeCell ref="E36:E39"/>
    <mergeCell ref="F36:F39"/>
    <mergeCell ref="B41:B46"/>
    <mergeCell ref="C40:G40"/>
    <mergeCell ref="C41:C45"/>
    <mergeCell ref="D41:D45"/>
    <mergeCell ref="I5:L5"/>
    <mergeCell ref="I6:L8"/>
    <mergeCell ref="C48:C49"/>
    <mergeCell ref="E18:E24"/>
    <mergeCell ref="F18:F24"/>
    <mergeCell ref="C18:C34"/>
    <mergeCell ref="D18:D34"/>
    <mergeCell ref="E32:E34"/>
    <mergeCell ref="F32:F34"/>
    <mergeCell ref="K9:L9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portrait" paperSize="9" scale="4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П. Самйлова</cp:lastModifiedBy>
  <cp:lastPrinted>2017-05-05T04:55:21Z</cp:lastPrinted>
  <dcterms:created xsi:type="dcterms:W3CDTF">1996-10-08T23:32:33Z</dcterms:created>
  <dcterms:modified xsi:type="dcterms:W3CDTF">2017-05-05T04:55:59Z</dcterms:modified>
  <cp:category/>
  <cp:version/>
  <cp:contentType/>
  <cp:contentStatus/>
</cp:coreProperties>
</file>