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000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D5" i="1"/>
  <c r="F22" i="1" l="1"/>
  <c r="E22" i="1"/>
  <c r="D22" i="1"/>
  <c r="G22" i="1" s="1"/>
  <c r="E21" i="1"/>
  <c r="F21" i="1"/>
  <c r="D21" i="1"/>
  <c r="G21" i="1" s="1"/>
  <c r="E14" i="1"/>
  <c r="E13" i="1" s="1"/>
  <c r="F14" i="1"/>
  <c r="F13" i="1" s="1"/>
  <c r="E15" i="1"/>
  <c r="F15" i="1"/>
  <c r="E16" i="1"/>
  <c r="F16" i="1"/>
  <c r="E17" i="1"/>
  <c r="F17" i="1"/>
  <c r="E18" i="1"/>
  <c r="F18" i="1"/>
  <c r="E19" i="1"/>
  <c r="F19" i="1"/>
  <c r="D19" i="1"/>
  <c r="G19" i="1" s="1"/>
  <c r="D18" i="1"/>
  <c r="G18" i="1" s="1"/>
  <c r="D17" i="1"/>
  <c r="G17" i="1" s="1"/>
  <c r="D16" i="1"/>
  <c r="G16" i="1" s="1"/>
  <c r="D15" i="1"/>
  <c r="G15" i="1" s="1"/>
  <c r="D14" i="1"/>
  <c r="D13" i="1" s="1"/>
  <c r="E6" i="1"/>
  <c r="E5" i="1" s="1"/>
  <c r="F6" i="1"/>
  <c r="F5" i="1" s="1"/>
  <c r="E7" i="1"/>
  <c r="F7" i="1"/>
  <c r="E8" i="1"/>
  <c r="F8" i="1"/>
  <c r="E9" i="1"/>
  <c r="F9" i="1"/>
  <c r="E10" i="1"/>
  <c r="F10" i="1"/>
  <c r="E11" i="1"/>
  <c r="F11" i="1"/>
  <c r="E12" i="1"/>
  <c r="F12" i="1"/>
  <c r="D12" i="1"/>
  <c r="D11" i="1"/>
  <c r="D10" i="1"/>
  <c r="D9" i="1"/>
  <c r="D8" i="1"/>
  <c r="D7" i="1"/>
  <c r="D6" i="1"/>
  <c r="G14" i="1" l="1"/>
  <c r="G13" i="1" s="1"/>
  <c r="G7" i="1" l="1"/>
  <c r="G6" i="1" l="1"/>
  <c r="G12" i="1"/>
  <c r="G11" i="1"/>
  <c r="G10" i="1"/>
  <c r="G9" i="1"/>
  <c r="G8" i="1"/>
  <c r="G5" i="1" l="1"/>
  <c r="F20" i="1" l="1"/>
  <c r="F25" i="1" s="1"/>
  <c r="D20" i="1"/>
  <c r="E20" i="1"/>
  <c r="E25" i="1" s="1"/>
  <c r="D25" i="1" l="1"/>
  <c r="G20" i="1"/>
  <c r="G25" i="1" s="1"/>
</calcChain>
</file>

<file path=xl/sharedStrings.xml><?xml version="1.0" encoding="utf-8"?>
<sst xmlns="http://schemas.openxmlformats.org/spreadsheetml/2006/main" count="47" uniqueCount="32">
  <si>
    <t>Мероприятие</t>
  </si>
  <si>
    <t>Исполнитель мероприятия</t>
  </si>
  <si>
    <t>Срок исполнения</t>
  </si>
  <si>
    <t>Финансирование</t>
  </si>
  <si>
    <t>сумма, млн. руб.</t>
  </si>
  <si>
    <t>источник</t>
  </si>
  <si>
    <t>в том числе по годам</t>
  </si>
  <si>
    <t>Всего за период</t>
  </si>
  <si>
    <t>ВСЕГО</t>
  </si>
  <si>
    <t>Постоянно в течение всего периода реализации программы</t>
  </si>
  <si>
    <t>Расходы на капитальный ремонт и ремонт автомобильных дорог общего пользования местного значения (дорожный фонд)</t>
  </si>
  <si>
    <t>Расходы на содержание дороги Туруханск - Селиваниха и дорог межселенной территории (дорожный фонд)</t>
  </si>
  <si>
    <t>Определяется в соответствии с Федеральным законом от 05.04.2013 № 44-ФЗ «О контрактной системе в сфере закупок товаров, работ, услуг для обеспечения государственных и муниципальных нужд»</t>
  </si>
  <si>
    <t>Устройство и содержание ледовой переправы для передвижения с островной на материковую часть г. Игарка (дорожный фонд)</t>
  </si>
  <si>
    <t>Администрация г. Игарка определяет исполнителя в соответствии с Федеральным законом от 05.04.2013 № 44-ФЗ «О контрактной системе в сфере закупок товаров, работ, услуг для обеспечения государственных и муниципальных нужд»</t>
  </si>
  <si>
    <t>Ежегодно, в период наличия ледового покрова</t>
  </si>
  <si>
    <t>Расходы на устройство и содержание автодороги Игарка-Светлогорск-Туруханск</t>
  </si>
  <si>
    <t>Расходы на ремонт дороги Туруханск-Селиваниха и дорог межселенной территории (дорожный фонд)</t>
  </si>
  <si>
    <t>ВСЕГО по Подпрограмме</t>
  </si>
  <si>
    <t>Х</t>
  </si>
  <si>
    <t>Борский террриториальный отдел администрации Туруханского муниципального округа</t>
  </si>
  <si>
    <t>Верхнеимбатский территориальный отдел администрации Туруханского муниципального округа</t>
  </si>
  <si>
    <t>Вороговский территориальный отдел администрации Туруханского муниципального округа</t>
  </si>
  <si>
    <t>Зотинский территориальный отдел администрации Туруханского муниципального округа</t>
  </si>
  <si>
    <t>Управление ЖКХ и строительства администрации Туруханского муниципального округа</t>
  </si>
  <si>
    <t>Светлогорский территориальный отдел администрации Туруханского муниципального округа</t>
  </si>
  <si>
    <t>Игарское территориальное управление администрации Турухансокго муниципального округа</t>
  </si>
  <si>
    <t>Окружной бюджет</t>
  </si>
  <si>
    <t>Окружной  бюджет</t>
  </si>
  <si>
    <t>Окружной бюджет </t>
  </si>
  <si>
    <t xml:space="preserve">Расходы на содержание автомобильных дорог общего пользования местного значения </t>
  </si>
  <si>
    <t>Туруханский территориальный отдел администрации Туруханского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</si>
</sst>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9;&#1055;&#1056;&#1040;&#1042;&#1051;&#1045;&#1053;&#1048;&#1045;%20&#1044;&#1045;&#1051;&#1040;&#1052;&#1048;\&#1059;&#1055;&#1056;&#1040;&#1042;&#1051;&#1045;&#1053;&#1048;&#1045;%20&#1044;&#1045;&#1051;&#1040;&#1052;&#1048;%202025\!!!!%20&#1052;&#1059;&#1053;&#1048;&#1062;&#1048;&#1055;&#1040;&#1051;&#1068;&#1053;&#1067;&#1045;%20&#1055;&#1056;&#1054;&#1043;&#1056;&#1040;&#1052;&#1052;&#1067;%20&#1053;&#1040;%202026-%202028%20&#1043;&#1054;&#1044;&#1067;\09%20%20%20%20%20%20%20%20%20%20%20%20%20%20%20%20%20%20%20%20%20%20%20%20%20%20%20%20%20&#1058;&#1088;&#1072;&#1085;&#1089;&#1087;&#1086;&#1088;&#1090;\-&#1087;%20&#1087;&#1088;&#1080;&#1083;&#1086;&#1078;&#1077;&#1085;&#1080;&#1103;%20&#1085;&#1072;%202026-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к пасп ПП1"/>
      <sheetName val="пр к ПП1"/>
      <sheetName val="+ пр к пасп ПП2"/>
      <sheetName val="+ пр к ПП2"/>
      <sheetName val="+ пр к пасп ПП3"/>
      <sheetName val="+пр к ПП3"/>
      <sheetName val="+пр к пасп ПП4"/>
      <sheetName val="+пр к ПП4"/>
      <sheetName val="пр 5 к МП"/>
      <sheetName val="+ Приложение 6"/>
      <sheetName val="+ Приложение 7"/>
      <sheetName val="Лист1"/>
      <sheetName val="пп1"/>
      <sheetName val="пп2"/>
      <sheetName val="пп3"/>
      <sheetName val="пп4"/>
    </sheetNames>
    <sheetDataSet>
      <sheetData sheetId="0"/>
      <sheetData sheetId="1"/>
      <sheetData sheetId="2">
        <row r="18">
          <cell r="I18">
            <v>5542</v>
          </cell>
        </row>
        <row r="19">
          <cell r="I19">
            <v>1231</v>
          </cell>
        </row>
        <row r="20">
          <cell r="I20">
            <v>3940</v>
          </cell>
        </row>
        <row r="21">
          <cell r="I21">
            <v>1231</v>
          </cell>
        </row>
        <row r="22">
          <cell r="I22">
            <v>11206</v>
          </cell>
        </row>
        <row r="23">
          <cell r="I23">
            <v>1602</v>
          </cell>
        </row>
        <row r="24">
          <cell r="I24">
            <v>12182</v>
          </cell>
        </row>
        <row r="27">
          <cell r="I27">
            <v>2099.9259999999999</v>
          </cell>
        </row>
        <row r="28">
          <cell r="I28">
            <v>1048</v>
          </cell>
        </row>
        <row r="29">
          <cell r="I29">
            <v>2203</v>
          </cell>
        </row>
        <row r="30">
          <cell r="I30">
            <v>1048</v>
          </cell>
        </row>
        <row r="31">
          <cell r="I31">
            <v>7688.7740000000003</v>
          </cell>
        </row>
        <row r="32">
          <cell r="I32">
            <v>4543</v>
          </cell>
        </row>
        <row r="35">
          <cell r="I35">
            <v>6850.83</v>
          </cell>
        </row>
        <row r="36">
          <cell r="I36">
            <v>2638.7550000000001</v>
          </cell>
        </row>
        <row r="43">
          <cell r="I43">
            <v>38050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topLeftCell="A16" zoomScale="85" zoomScaleNormal="85" workbookViewId="0">
      <selection activeCell="B16" sqref="B16"/>
    </sheetView>
  </sheetViews>
  <sheetFormatPr defaultRowHeight="15" x14ac:dyDescent="0.25"/>
  <cols>
    <col min="1" max="1" width="21.42578125" customWidth="1"/>
    <col min="2" max="2" width="35.28515625" customWidth="1"/>
    <col min="3" max="3" width="22.140625" customWidth="1"/>
    <col min="8" max="8" width="10.28515625" customWidth="1"/>
  </cols>
  <sheetData>
    <row r="1" spans="1:9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/>
      <c r="F1" s="16"/>
      <c r="G1" s="16"/>
      <c r="H1" s="16"/>
    </row>
    <row r="2" spans="1:9" x14ac:dyDescent="0.25">
      <c r="A2" s="16"/>
      <c r="B2" s="16"/>
      <c r="C2" s="16"/>
      <c r="D2" s="16" t="s">
        <v>4</v>
      </c>
      <c r="E2" s="16"/>
      <c r="F2" s="16"/>
      <c r="G2" s="16"/>
      <c r="H2" s="16" t="s">
        <v>5</v>
      </c>
    </row>
    <row r="3" spans="1:9" x14ac:dyDescent="0.25">
      <c r="A3" s="16"/>
      <c r="B3" s="16"/>
      <c r="C3" s="16"/>
      <c r="D3" s="16" t="s">
        <v>6</v>
      </c>
      <c r="E3" s="16"/>
      <c r="F3" s="16"/>
      <c r="G3" s="16" t="s">
        <v>7</v>
      </c>
      <c r="H3" s="16"/>
    </row>
    <row r="4" spans="1:9" x14ac:dyDescent="0.25">
      <c r="A4" s="16"/>
      <c r="B4" s="16"/>
      <c r="C4" s="16"/>
      <c r="D4" s="1">
        <v>2025</v>
      </c>
      <c r="E4" s="1">
        <v>2026</v>
      </c>
      <c r="F4" s="1">
        <v>2027</v>
      </c>
      <c r="G4" s="16"/>
      <c r="H4" s="16"/>
    </row>
    <row r="5" spans="1:9" x14ac:dyDescent="0.25">
      <c r="A5" s="15" t="s">
        <v>30</v>
      </c>
      <c r="B5" s="10" t="s">
        <v>8</v>
      </c>
      <c r="C5" s="14" t="s">
        <v>9</v>
      </c>
      <c r="D5" s="11">
        <f>D6+D7+D8+D9+D10+D11+D12</f>
        <v>36.933999999999997</v>
      </c>
      <c r="E5" s="11">
        <f t="shared" ref="E5:G5" si="0">E6+E7+E8+E9+E10+E11+E12</f>
        <v>36.933999999999997</v>
      </c>
      <c r="F5" s="11">
        <f t="shared" si="0"/>
        <v>36.933999999999997</v>
      </c>
      <c r="G5" s="11">
        <f t="shared" si="0"/>
        <v>110.80199999999999</v>
      </c>
      <c r="H5" s="14" t="s">
        <v>27</v>
      </c>
    </row>
    <row r="6" spans="1:9" ht="38.25" x14ac:dyDescent="0.25">
      <c r="A6" s="15"/>
      <c r="B6" s="7" t="s">
        <v>20</v>
      </c>
      <c r="C6" s="14"/>
      <c r="D6" s="8">
        <f>'[1]пр к ПП1'!$I$18/1000</f>
        <v>5.5419999999999998</v>
      </c>
      <c r="E6" s="8">
        <f>'[1]пр к ПП1'!$I$18/1000</f>
        <v>5.5419999999999998</v>
      </c>
      <c r="F6" s="8">
        <f>'[1]пр к ПП1'!$I$18/1000</f>
        <v>5.5419999999999998</v>
      </c>
      <c r="G6" s="8">
        <f>D6+E6+F6</f>
        <v>16.625999999999998</v>
      </c>
      <c r="H6" s="14"/>
    </row>
    <row r="7" spans="1:9" ht="38.25" x14ac:dyDescent="0.25">
      <c r="A7" s="15"/>
      <c r="B7" s="7" t="s">
        <v>21</v>
      </c>
      <c r="C7" s="14"/>
      <c r="D7" s="8">
        <f>'[1]пр к ПП1'!$I$19/1000</f>
        <v>1.2310000000000001</v>
      </c>
      <c r="E7" s="8">
        <f>'[1]пр к ПП1'!$I$19/1000</f>
        <v>1.2310000000000001</v>
      </c>
      <c r="F7" s="8">
        <f>'[1]пр к ПП1'!$I$19/1000</f>
        <v>1.2310000000000001</v>
      </c>
      <c r="G7" s="8">
        <f t="shared" ref="G7:G12" si="1">D7+E7+F7</f>
        <v>3.6930000000000005</v>
      </c>
      <c r="H7" s="14"/>
    </row>
    <row r="8" spans="1:9" ht="38.25" x14ac:dyDescent="0.25">
      <c r="A8" s="15"/>
      <c r="B8" s="7" t="s">
        <v>22</v>
      </c>
      <c r="C8" s="14"/>
      <c r="D8" s="8">
        <f>'[1]пр к ПП1'!$I$20/1000</f>
        <v>3.94</v>
      </c>
      <c r="E8" s="8">
        <f>'[1]пр к ПП1'!$I$20/1000</f>
        <v>3.94</v>
      </c>
      <c r="F8" s="8">
        <f>'[1]пр к ПП1'!$I$20/1000</f>
        <v>3.94</v>
      </c>
      <c r="G8" s="8">
        <f t="shared" si="1"/>
        <v>11.82</v>
      </c>
      <c r="H8" s="14"/>
    </row>
    <row r="9" spans="1:9" ht="38.25" x14ac:dyDescent="0.25">
      <c r="A9" s="15"/>
      <c r="B9" s="7" t="s">
        <v>23</v>
      </c>
      <c r="C9" s="14"/>
      <c r="D9" s="8">
        <f>'[1]пр к ПП1'!$I$21/1000</f>
        <v>1.2310000000000001</v>
      </c>
      <c r="E9" s="8">
        <f>'[1]пр к ПП1'!$I$21/1000</f>
        <v>1.2310000000000001</v>
      </c>
      <c r="F9" s="8">
        <f>'[1]пр к ПП1'!$I$21/1000</f>
        <v>1.2310000000000001</v>
      </c>
      <c r="G9" s="8">
        <f t="shared" si="1"/>
        <v>3.6930000000000005</v>
      </c>
      <c r="H9" s="14"/>
    </row>
    <row r="10" spans="1:9" ht="38.25" x14ac:dyDescent="0.25">
      <c r="A10" s="15"/>
      <c r="B10" s="7" t="s">
        <v>31</v>
      </c>
      <c r="C10" s="14"/>
      <c r="D10" s="8">
        <f>'[1]пр к ПП1'!$I$22/1000</f>
        <v>11.206</v>
      </c>
      <c r="E10" s="8">
        <f>'[1]пр к ПП1'!$I$22/1000</f>
        <v>11.206</v>
      </c>
      <c r="F10" s="8">
        <f>'[1]пр к ПП1'!$I$22/1000</f>
        <v>11.206</v>
      </c>
      <c r="G10" s="8">
        <f t="shared" si="1"/>
        <v>33.617999999999995</v>
      </c>
      <c r="H10" s="14"/>
    </row>
    <row r="11" spans="1:9" ht="38.25" x14ac:dyDescent="0.25">
      <c r="A11" s="15"/>
      <c r="B11" s="7" t="s">
        <v>25</v>
      </c>
      <c r="C11" s="14"/>
      <c r="D11" s="8">
        <f>'[1]пр к ПП1'!$I$23/1000</f>
        <v>1.6020000000000001</v>
      </c>
      <c r="E11" s="8">
        <f>'[1]пр к ПП1'!$I$23/1000</f>
        <v>1.6020000000000001</v>
      </c>
      <c r="F11" s="8">
        <f>'[1]пр к ПП1'!$I$23/1000</f>
        <v>1.6020000000000001</v>
      </c>
      <c r="G11" s="8">
        <f t="shared" si="1"/>
        <v>4.806</v>
      </c>
      <c r="H11" s="14"/>
    </row>
    <row r="12" spans="1:9" ht="38.25" x14ac:dyDescent="0.25">
      <c r="A12" s="15"/>
      <c r="B12" s="7" t="s">
        <v>26</v>
      </c>
      <c r="C12" s="14"/>
      <c r="D12" s="8">
        <f>'[1]пр к ПП1'!$I$24/1000</f>
        <v>12.182</v>
      </c>
      <c r="E12" s="8">
        <f>'[1]пр к ПП1'!$I$24/1000</f>
        <v>12.182</v>
      </c>
      <c r="F12" s="8">
        <f>'[1]пр к ПП1'!$I$24/1000</f>
        <v>12.182</v>
      </c>
      <c r="G12" s="8">
        <f t="shared" si="1"/>
        <v>36.545999999999999</v>
      </c>
      <c r="H12" s="14"/>
    </row>
    <row r="13" spans="1:9" x14ac:dyDescent="0.25">
      <c r="A13" s="15" t="s">
        <v>10</v>
      </c>
      <c r="B13" s="10" t="s">
        <v>8</v>
      </c>
      <c r="C13" s="14" t="s">
        <v>9</v>
      </c>
      <c r="D13" s="11">
        <f>D14+D15+D16+D17+D18+D19</f>
        <v>18.630700000000001</v>
      </c>
      <c r="E13" s="11">
        <f t="shared" ref="E13:G13" si="2">E14+E15+E16+E17+E18+E19</f>
        <v>18.630700000000001</v>
      </c>
      <c r="F13" s="11">
        <f t="shared" si="2"/>
        <v>18.630700000000001</v>
      </c>
      <c r="G13" s="11">
        <f t="shared" si="2"/>
        <v>55.892099999999999</v>
      </c>
      <c r="H13" s="14" t="s">
        <v>28</v>
      </c>
      <c r="I13" s="17">
        <f>D5+D13</f>
        <v>55.564700000000002</v>
      </c>
    </row>
    <row r="14" spans="1:9" ht="38.25" x14ac:dyDescent="0.25">
      <c r="A14" s="15"/>
      <c r="B14" s="7" t="s">
        <v>20</v>
      </c>
      <c r="C14" s="14"/>
      <c r="D14" s="8">
        <f>'[1]пр к ПП1'!$I$27/1000</f>
        <v>2.099926</v>
      </c>
      <c r="E14" s="8">
        <f>'[1]пр к ПП1'!$I$27/1000</f>
        <v>2.099926</v>
      </c>
      <c r="F14" s="8">
        <f>'[1]пр к ПП1'!$I$27/1000</f>
        <v>2.099926</v>
      </c>
      <c r="G14" s="8">
        <f>D14+E14+F14</f>
        <v>6.2997779999999999</v>
      </c>
      <c r="H14" s="14"/>
    </row>
    <row r="15" spans="1:9" ht="38.25" x14ac:dyDescent="0.25">
      <c r="A15" s="15"/>
      <c r="B15" s="7" t="s">
        <v>21</v>
      </c>
      <c r="C15" s="14"/>
      <c r="D15" s="8">
        <f>'[1]пр к ПП1'!$I$28/1000</f>
        <v>1.048</v>
      </c>
      <c r="E15" s="8">
        <f>'[1]пр к ПП1'!$I$28/1000</f>
        <v>1.048</v>
      </c>
      <c r="F15" s="8">
        <f>'[1]пр к ПП1'!$I$28/1000</f>
        <v>1.048</v>
      </c>
      <c r="G15" s="8">
        <f t="shared" ref="G15:G18" si="3">D15+E15+F15</f>
        <v>3.1440000000000001</v>
      </c>
      <c r="H15" s="14"/>
    </row>
    <row r="16" spans="1:9" ht="38.25" x14ac:dyDescent="0.25">
      <c r="A16" s="15"/>
      <c r="B16" s="7" t="s">
        <v>22</v>
      </c>
      <c r="C16" s="14"/>
      <c r="D16" s="8">
        <f>'[1]пр к ПП1'!$I$29/1000</f>
        <v>2.2029999999999998</v>
      </c>
      <c r="E16" s="8">
        <f>'[1]пр к ПП1'!$I$29/1000</f>
        <v>2.2029999999999998</v>
      </c>
      <c r="F16" s="8">
        <f>'[1]пр к ПП1'!$I$29/1000</f>
        <v>2.2029999999999998</v>
      </c>
      <c r="G16" s="8">
        <f t="shared" si="3"/>
        <v>6.609</v>
      </c>
      <c r="H16" s="14"/>
    </row>
    <row r="17" spans="1:8" ht="38.25" x14ac:dyDescent="0.25">
      <c r="A17" s="15"/>
      <c r="B17" s="7" t="s">
        <v>23</v>
      </c>
      <c r="C17" s="14"/>
      <c r="D17" s="8">
        <f>'[1]пр к ПП1'!$I$30/1000</f>
        <v>1.048</v>
      </c>
      <c r="E17" s="8">
        <f>'[1]пр к ПП1'!$I$30/1000</f>
        <v>1.048</v>
      </c>
      <c r="F17" s="8">
        <f>'[1]пр к ПП1'!$I$30/1000</f>
        <v>1.048</v>
      </c>
      <c r="G17" s="8">
        <f t="shared" si="3"/>
        <v>3.1440000000000001</v>
      </c>
      <c r="H17" s="14"/>
    </row>
    <row r="18" spans="1:8" ht="38.25" x14ac:dyDescent="0.25">
      <c r="A18" s="15"/>
      <c r="B18" s="7" t="s">
        <v>24</v>
      </c>
      <c r="C18" s="14"/>
      <c r="D18" s="8">
        <f>'[1]пр к ПП1'!$I$31/1000</f>
        <v>7.6887740000000004</v>
      </c>
      <c r="E18" s="8">
        <f>'[1]пр к ПП1'!$I$31/1000</f>
        <v>7.6887740000000004</v>
      </c>
      <c r="F18" s="8">
        <f>'[1]пр к ПП1'!$I$31/1000</f>
        <v>7.6887740000000004</v>
      </c>
      <c r="G18" s="8">
        <f t="shared" si="3"/>
        <v>23.066322</v>
      </c>
      <c r="H18" s="14"/>
    </row>
    <row r="19" spans="1:8" ht="38.25" x14ac:dyDescent="0.25">
      <c r="A19" s="15"/>
      <c r="B19" s="7" t="s">
        <v>26</v>
      </c>
      <c r="C19" s="14"/>
      <c r="D19" s="8">
        <f>'[1]пр к ПП1'!$I$32/1000</f>
        <v>4.5430000000000001</v>
      </c>
      <c r="E19" s="8">
        <f>'[1]пр к ПП1'!$I$32/1000</f>
        <v>4.5430000000000001</v>
      </c>
      <c r="F19" s="8">
        <f>'[1]пр к ПП1'!$I$32/1000</f>
        <v>4.5430000000000001</v>
      </c>
      <c r="G19" s="8">
        <f>D19+E19+F19</f>
        <v>13.629000000000001</v>
      </c>
      <c r="H19" s="14"/>
    </row>
    <row r="20" spans="1:8" ht="76.5" x14ac:dyDescent="0.25">
      <c r="A20" s="4" t="s">
        <v>11</v>
      </c>
      <c r="B20" s="4" t="s">
        <v>12</v>
      </c>
      <c r="C20" s="3" t="s">
        <v>9</v>
      </c>
      <c r="D20" s="8">
        <f>'[1]пр к ПП1'!$I$35/1000</f>
        <v>6.8508300000000002</v>
      </c>
      <c r="E20" s="8">
        <f>'[1]пр к ПП1'!$I$35/1000</f>
        <v>6.8508300000000002</v>
      </c>
      <c r="F20" s="8">
        <f>'[1]пр к ПП1'!$I$35/1000</f>
        <v>6.8508300000000002</v>
      </c>
      <c r="G20" s="8">
        <f>D20+E20+F20</f>
        <v>20.552489999999999</v>
      </c>
      <c r="H20" s="3" t="s">
        <v>27</v>
      </c>
    </row>
    <row r="21" spans="1:8" ht="102" x14ac:dyDescent="0.25">
      <c r="A21" s="4" t="s">
        <v>13</v>
      </c>
      <c r="B21" s="4" t="s">
        <v>14</v>
      </c>
      <c r="C21" s="3" t="s">
        <v>15</v>
      </c>
      <c r="D21" s="8">
        <f>'[1]пр к ПП1'!$I$36/1000</f>
        <v>2.6387550000000002</v>
      </c>
      <c r="E21" s="8">
        <f>'[1]пр к ПП1'!$I$36/1000</f>
        <v>2.6387550000000002</v>
      </c>
      <c r="F21" s="8">
        <f>'[1]пр к ПП1'!$I$36/1000</f>
        <v>2.6387550000000002</v>
      </c>
      <c r="G21" s="8">
        <f>D21+E21+F21</f>
        <v>7.916265000000001</v>
      </c>
      <c r="H21" s="3" t="s">
        <v>27</v>
      </c>
    </row>
    <row r="22" spans="1:8" ht="42.75" customHeight="1" x14ac:dyDescent="0.25">
      <c r="A22" s="15" t="s">
        <v>16</v>
      </c>
      <c r="B22" s="15" t="s">
        <v>12</v>
      </c>
      <c r="C22" s="14" t="s">
        <v>9</v>
      </c>
      <c r="D22" s="13">
        <f>'[1]пр к ПП1'!$I$43/1000</f>
        <v>38.049999999999997</v>
      </c>
      <c r="E22" s="13">
        <f>'[1]пр к ПП1'!$I$43/1000</f>
        <v>38.049999999999997</v>
      </c>
      <c r="F22" s="13">
        <f>'[1]пр к ПП1'!$I$43/1000</f>
        <v>38.049999999999997</v>
      </c>
      <c r="G22" s="13">
        <f>D22+E22+F22</f>
        <v>114.14999999999999</v>
      </c>
      <c r="H22" s="14" t="s">
        <v>27</v>
      </c>
    </row>
    <row r="23" spans="1:8" ht="42.75" customHeight="1" x14ac:dyDescent="0.25">
      <c r="A23" s="15"/>
      <c r="B23" s="15"/>
      <c r="C23" s="14"/>
      <c r="D23" s="13"/>
      <c r="E23" s="13"/>
      <c r="F23" s="13"/>
      <c r="G23" s="13"/>
      <c r="H23" s="14"/>
    </row>
    <row r="24" spans="1:8" ht="76.5" x14ac:dyDescent="0.25">
      <c r="A24" s="4" t="s">
        <v>17</v>
      </c>
      <c r="B24" s="2"/>
      <c r="C24" s="3"/>
      <c r="D24" s="12"/>
      <c r="E24" s="12"/>
      <c r="F24" s="12"/>
      <c r="G24" s="12"/>
      <c r="H24" s="3" t="s">
        <v>29</v>
      </c>
    </row>
    <row r="25" spans="1:8" ht="25.5" x14ac:dyDescent="0.25">
      <c r="A25" s="5" t="s">
        <v>18</v>
      </c>
      <c r="B25" s="6" t="s">
        <v>19</v>
      </c>
      <c r="C25" s="6" t="s">
        <v>19</v>
      </c>
      <c r="D25" s="9">
        <f>D5+D13+D20+D21+D22+D24</f>
        <v>103.104285</v>
      </c>
      <c r="E25" s="9">
        <f t="shared" ref="E25:G25" si="4">E5+E13+E20+E21+E22+E24</f>
        <v>103.104285</v>
      </c>
      <c r="F25" s="9">
        <f t="shared" si="4"/>
        <v>103.104285</v>
      </c>
      <c r="G25" s="9">
        <f t="shared" si="4"/>
        <v>309.31285500000001</v>
      </c>
      <c r="H25" s="6" t="s">
        <v>19</v>
      </c>
    </row>
  </sheetData>
  <mergeCells count="22">
    <mergeCell ref="A1:A4"/>
    <mergeCell ref="B1:B4"/>
    <mergeCell ref="C1:C4"/>
    <mergeCell ref="D1:H1"/>
    <mergeCell ref="D2:G2"/>
    <mergeCell ref="H2:H4"/>
    <mergeCell ref="D3:F3"/>
    <mergeCell ref="G3:G4"/>
    <mergeCell ref="A5:A12"/>
    <mergeCell ref="C5:C12"/>
    <mergeCell ref="H5:H12"/>
    <mergeCell ref="A13:A19"/>
    <mergeCell ref="C13:C19"/>
    <mergeCell ref="H13:H19"/>
    <mergeCell ref="G22:G23"/>
    <mergeCell ref="H22:H23"/>
    <mergeCell ref="A22:A23"/>
    <mergeCell ref="B22:B23"/>
    <mergeCell ref="C22:C23"/>
    <mergeCell ref="D22:D23"/>
    <mergeCell ref="E22:E23"/>
    <mergeCell ref="F22:F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2026-02-06T04:33:03Z</dcterms:modified>
</cp:coreProperties>
</file>