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180" windowWidth="19320" windowHeight="11445" tabRatio="873" activeTab="4"/>
  </bookViews>
  <sheets>
    <sheet name="пр 6 к Пор" sheetId="5" r:id="rId1"/>
    <sheet name="пр 7 к Пор" sheetId="6" r:id="rId2"/>
    <sheet name="пр.2 к ПП 2" sheetId="16" r:id="rId3"/>
    <sheet name="пр. 2 к ПП 4" sheetId="20" r:id="rId4"/>
    <sheet name="пр 1 к ПП 2" sheetId="21" r:id="rId5"/>
  </sheets>
  <definedNames>
    <definedName name="_xlnm.Print_Titles" localSheetId="0">'пр 6 к Пор'!$13:$15</definedName>
    <definedName name="_xlnm.Print_Titles" localSheetId="1">'пр 7 к Пор'!$14:$16</definedName>
    <definedName name="_xlnm.Print_Area" localSheetId="1">'пр 7 к Пор'!$A$1:$H$51</definedName>
  </definedNames>
  <calcPr calcId="1257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4" i="5"/>
  <c r="I32" s="1"/>
  <c r="H17" i="20"/>
  <c r="H17" i="16"/>
  <c r="I26" i="5" s="1"/>
  <c r="L23"/>
  <c r="L22"/>
  <c r="L20"/>
  <c r="L19"/>
  <c r="L18"/>
  <c r="I20" i="16" l="1"/>
  <c r="J20"/>
  <c r="H20"/>
  <c r="F42" i="6" l="1"/>
  <c r="F38" s="1"/>
  <c r="G42"/>
  <c r="G38" s="1"/>
  <c r="E42"/>
  <c r="E38"/>
  <c r="E20"/>
  <c r="F20"/>
  <c r="H20" s="1"/>
  <c r="G20"/>
  <c r="E22"/>
  <c r="F22"/>
  <c r="G22"/>
  <c r="E23"/>
  <c r="F23"/>
  <c r="G23"/>
  <c r="F19"/>
  <c r="G19"/>
  <c r="E19"/>
  <c r="H18"/>
  <c r="H19"/>
  <c r="H25"/>
  <c r="H26"/>
  <c r="H27"/>
  <c r="H29"/>
  <c r="H30"/>
  <c r="H32"/>
  <c r="H33"/>
  <c r="H34"/>
  <c r="H36"/>
  <c r="H37"/>
  <c r="H39"/>
  <c r="H40"/>
  <c r="H41"/>
  <c r="H43"/>
  <c r="H44"/>
  <c r="H46"/>
  <c r="H47"/>
  <c r="H48"/>
  <c r="H50"/>
  <c r="H51"/>
  <c r="H38" l="1"/>
  <c r="H42"/>
  <c r="H23"/>
  <c r="H22"/>
  <c r="J28" i="5"/>
  <c r="K28"/>
  <c r="I28"/>
  <c r="L31"/>
  <c r="J27"/>
  <c r="K27"/>
  <c r="I27"/>
  <c r="E35" i="6" s="1"/>
  <c r="J26" i="5"/>
  <c r="F35" i="6" s="1"/>
  <c r="K26" i="5"/>
  <c r="L30"/>
  <c r="I18" i="20"/>
  <c r="J34" i="5" s="1"/>
  <c r="J18" i="20"/>
  <c r="K34" i="5" s="1"/>
  <c r="H18" i="20"/>
  <c r="K17"/>
  <c r="K18" s="1"/>
  <c r="K24" i="5" l="1"/>
  <c r="G35" i="6"/>
  <c r="E49"/>
  <c r="J24" i="5"/>
  <c r="E31" i="6"/>
  <c r="I24" i="5"/>
  <c r="L28"/>
  <c r="L27"/>
  <c r="G49" i="6"/>
  <c r="G45" s="1"/>
  <c r="K32" i="5"/>
  <c r="F49" i="6"/>
  <c r="F45" s="1"/>
  <c r="J32" i="5"/>
  <c r="L34"/>
  <c r="F28" i="6"/>
  <c r="E45"/>
  <c r="E28"/>
  <c r="G31"/>
  <c r="F31"/>
  <c r="G28"/>
  <c r="L26" i="5"/>
  <c r="H35" i="6" s="1"/>
  <c r="K19" i="16"/>
  <c r="K17"/>
  <c r="K20" s="1"/>
  <c r="L24" i="5" l="1"/>
  <c r="H49" i="6"/>
  <c r="H45"/>
  <c r="L32" i="5"/>
  <c r="H31" i="6"/>
  <c r="E21"/>
  <c r="H28"/>
  <c r="E24"/>
  <c r="F24"/>
  <c r="F17" s="1"/>
  <c r="F21"/>
  <c r="G24"/>
  <c r="G17" s="1"/>
  <c r="G21"/>
  <c r="E17" l="1"/>
  <c r="H17" s="1"/>
  <c r="H24"/>
  <c r="H21"/>
</calcChain>
</file>

<file path=xl/sharedStrings.xml><?xml version="1.0" encoding="utf-8"?>
<sst xmlns="http://schemas.openxmlformats.org/spreadsheetml/2006/main" count="286" uniqueCount="116">
  <si>
    <t>ИНФОРМАЦИЯ</t>
  </si>
  <si>
    <t>ПЕРЕЧЕНЬ</t>
  </si>
  <si>
    <t>Подпрограмма 1</t>
  </si>
  <si>
    <t>№ п/п</t>
  </si>
  <si>
    <t>(тыс. рублей)</t>
  </si>
  <si>
    <t>в том числе:</t>
  </si>
  <si>
    <t>внебюджетные источники</t>
  </si>
  <si>
    <t>Наименование главного распорядителя бюджетных средств (далее - ГРБС)</t>
  </si>
  <si>
    <t>Код бюджетной классификации</t>
  </si>
  <si>
    <t>Итого на очередной финансовый год и плановый период</t>
  </si>
  <si>
    <t>ГРБС</t>
  </si>
  <si>
    <t>РзПр</t>
  </si>
  <si>
    <t>ЦСР</t>
  </si>
  <si>
    <t>ВР</t>
  </si>
  <si>
    <t>план</t>
  </si>
  <si>
    <t>Х</t>
  </si>
  <si>
    <t>в том числе по ГРБС:</t>
  </si>
  <si>
    <t>всего расходные обязательства</t>
  </si>
  <si>
    <t>Статус (муниципальная программа Туруханского района, подпрограмма)</t>
  </si>
  <si>
    <t>Наименование муниципальной программы Туруханского района, подпрограммы</t>
  </si>
  <si>
    <t>всего расходные обязательства по подпрограмме муниципальной программы Туруханского района</t>
  </si>
  <si>
    <t>всего</t>
  </si>
  <si>
    <t>Уровень бюджетной системы / источники финансирования</t>
  </si>
  <si>
    <t>Муниципальная программа Туруханского района</t>
  </si>
  <si>
    <t>районный бюджет</t>
  </si>
  <si>
    <t>Цели, задачи, мероприятия подпрограммы</t>
  </si>
  <si>
    <t>Расходы по годам реализации программы (тыс. руб.)</t>
  </si>
  <si>
    <t>Ожидаемый непосредственный результат (краткое описание) от реализации подпрограммного мероприятия (в том числе в натуральном выражении)</t>
  </si>
  <si>
    <t>итого на очередной финансовый год и плановый период</t>
  </si>
  <si>
    <t>Итого по подпрограмме</t>
  </si>
  <si>
    <t>1.</t>
  </si>
  <si>
    <t>Администрация Туруханского района</t>
  </si>
  <si>
    <t>0412</t>
  </si>
  <si>
    <t>Управление культуры и молодёжной политики администрации Туруханского района</t>
  </si>
  <si>
    <t>Задача 2. Поддержка развития малых форм хозяйствования</t>
  </si>
  <si>
    <t>мероприятий подпрограммы 2. "Развитие сельского хозяйства  и регулирование рынков сельскохозяйственной  продукции, сырья и продовольствия"</t>
  </si>
  <si>
    <t>Предоставление субсидии  на возмещение части затрат производства и реализации сельскохозяйственной продукции</t>
  </si>
  <si>
    <t xml:space="preserve">Цель подпрограммы:  Повышение уровня обеспеченности населения сельскохозяйственной продукцией собственного производства </t>
  </si>
  <si>
    <t>Задача 1.  Увеличение объемов производства основных видов сельскохозяйственной продукции</t>
  </si>
  <si>
    <t>0405</t>
  </si>
  <si>
    <t>0820082930</t>
  </si>
  <si>
    <t>Предоставление субсидий на возмещение части затрат  на приобретение крупно рогатого скота (коров, нетелей)  гражданам ведущим личное подсобное хозяйство на территории Туруханского района</t>
  </si>
  <si>
    <t>0820082940</t>
  </si>
  <si>
    <t xml:space="preserve">мероприятий подпрограммы  4 "Обеспечение стабильной деятельности производителей хлеба и возмещение части затрат, связанных с производством и реализацией хлеба на территории  Туруханского района" </t>
  </si>
  <si>
    <t>Цель подпрограммыСнижение социальной напряженности и социальная защита населения муниципального образования Туруханский район и обеспечение стабильной деятельности производителей хлеба.</t>
  </si>
  <si>
    <t>Задача Возмещение части затрат, связанных с производством и реализацией хлеба на территории Туруханского района</t>
  </si>
  <si>
    <t>Предоставление производителям хлеба субсидии на возмещение части затрат, связанных с производством  и реализацией хлеба</t>
  </si>
  <si>
    <t>840081490</t>
  </si>
  <si>
    <t>Сохранение розничной цены на хлеб 1 сорта на одном уровне</t>
  </si>
  <si>
    <t>Развитие среднего и малого предпринимательства на территории  Туруханского района"</t>
  </si>
  <si>
    <t>Поддержка развития  малого и среднего предпринимательства на территории  Туруханского района</t>
  </si>
  <si>
    <t>Развитие сельского хозяйства и регулирование рынков сельскохозяйственной продукции, сырья и продовольствия</t>
  </si>
  <si>
    <t>Предоставление субсидий на возмещение части затрат, связанных с поставкой и обеспечением населения Туруханского района  продуктами питания</t>
  </si>
  <si>
    <t>Обеспечение стабильной деятельности производителей хлеба и возмещение части затрат, связанных с производством и реализацией хлеба на территории  Туруханского района</t>
  </si>
  <si>
    <t>всего расходные обязательства по программе</t>
  </si>
  <si>
    <t>Подпрограмма 2</t>
  </si>
  <si>
    <t>Подпрограмма 3</t>
  </si>
  <si>
    <t>Подпрограмма 4</t>
  </si>
  <si>
    <t xml:space="preserve"> </t>
  </si>
  <si>
    <t>о ресурсном обеспечении муниципальной программы "Развитие малого и среднего  предпринимательства на территории Туруханского района" за счет средств районного бюджета, в том числе средств, поступивших из бюджетов других уровней бюджетной системы и бюджетов государственных внебюджетных фондов</t>
  </si>
  <si>
    <t>0830081480</t>
  </si>
  <si>
    <t>540</t>
  </si>
  <si>
    <t>федеральный бюджет</t>
  </si>
  <si>
    <t>краевой бюджет</t>
  </si>
  <si>
    <t>бюджеты муниципальных образований Туруханского района</t>
  </si>
  <si>
    <t>об источниках финансирования подпрограмм, отдельных мероприятий муниципальной программы "Развитие малого и среднего  предпринимательства на территории Туруханского района" (средства районного бюджета, в том числе средства, поступившие из бюджетов других уровней бюджетной системы, бюджетов государственных внебюджетных фондов)</t>
  </si>
  <si>
    <t>0840081490</t>
  </si>
  <si>
    <t xml:space="preserve">Сохранение на одном уровне производство сельскохозяйственной продукции </t>
  </si>
  <si>
    <t>увеличение занятых граждан в личном подсобном хозяйстве на 10% ежегодно</t>
  </si>
  <si>
    <t>Приложение №1
к подпрограмме 2. "Развитие сельского хозяйства  и регулирование рынков сельскохозяйственной  продукции, сырья и продовольствия"</t>
  </si>
  <si>
    <t>Приложение №1
к подпрограмме 4 "Обеспечение стабильной деятельности производителей хлеба и возмещение части затрат, связанных с производством и реализацией хлеба на территории  Туруханского района"</t>
  </si>
  <si>
    <t>Приложение № 1</t>
  </si>
  <si>
    <t xml:space="preserve">к постановлению 
администрации  Туруханского района </t>
  </si>
  <si>
    <t>Приложение № 3</t>
  </si>
  <si>
    <t>Приложение № 4</t>
  </si>
  <si>
    <t>Приложение № 2</t>
  </si>
  <si>
    <t xml:space="preserve">Приложение №1
к паспорту подпрограммы 2. "Развитие сельского хозяйства и регулирование рынков сельскохозяйственной  продукции, сырья и продовольствия" </t>
  </si>
  <si>
    <t xml:space="preserve">и значения показателей результативности подпрограммы 2. "Развитие сельского хозяйства и регулирование рынков сельскохозяйственной  продукции, сырья и продовольствия" </t>
  </si>
  <si>
    <t>Цель, показатели результативности</t>
  </si>
  <si>
    <t>Единица измерения</t>
  </si>
  <si>
    <t>Источник информации</t>
  </si>
  <si>
    <t>Годы реализации подпрограммы</t>
  </si>
  <si>
    <t>Цель подпрограммы:  Повышение уровня обеспеченности населения сельскохозяйственной продукцией собственного производства, поддержка развития малых форм хозяйствования и охотхозяйственной деятельности</t>
  </si>
  <si>
    <t xml:space="preserve">Задача 1. </t>
  </si>
  <si>
    <t>Увеличение объемов производства основных видов сельскохозяйственной продукции</t>
  </si>
  <si>
    <t>Производства мяса скота и птицы</t>
  </si>
  <si>
    <t>тн.</t>
  </si>
  <si>
    <t>Федеральная служба государственной статистики</t>
  </si>
  <si>
    <t>1.1.</t>
  </si>
  <si>
    <t>Крупно рогатого скота</t>
  </si>
  <si>
    <t>1.2.</t>
  </si>
  <si>
    <t>Птицы</t>
  </si>
  <si>
    <t>1.3.</t>
  </si>
  <si>
    <t>Свиньи</t>
  </si>
  <si>
    <t>Производство молока</t>
  </si>
  <si>
    <t>Производство яиц</t>
  </si>
  <si>
    <t>тыс.шт.</t>
  </si>
  <si>
    <t>Задача 2.</t>
  </si>
  <si>
    <t xml:space="preserve"> Поддержка развития малых форм хозяйствования</t>
  </si>
  <si>
    <t>Количество приобретенных голов крупно рогатого скота гражданами ведущими личное подсобное хозяйство на территории Туруханского района за счет возмещения части затрат из средств районного бюджета, из них</t>
  </si>
  <si>
    <t>ед.</t>
  </si>
  <si>
    <t>4.1.</t>
  </si>
  <si>
    <t>коров</t>
  </si>
  <si>
    <t>4.2.</t>
  </si>
  <si>
    <t>нетелей</t>
  </si>
  <si>
    <t>шт.</t>
  </si>
  <si>
    <t>Увеличение колличества  голов коней мясных пород</t>
  </si>
  <si>
    <t>Приложение № 5</t>
  </si>
  <si>
    <t xml:space="preserve">Приложение № 6
к муниципальной программе "Развитие малого и среднего  предпринимательства на территории Туруханского района" </t>
  </si>
  <si>
    <t xml:space="preserve">Приложение № 7
к муниципальной программе "Развитие малого и среднего  предпринимательства на территории Туруханского района" </t>
  </si>
  <si>
    <t>814</t>
  </si>
  <si>
    <t xml:space="preserve">от 23.06.2017 №  908 -п         </t>
  </si>
  <si>
    <t xml:space="preserve">от 23.06.2017  № 908 -п         </t>
  </si>
  <si>
    <t xml:space="preserve">от 23.06.2017 № 908 -п         </t>
  </si>
  <si>
    <t xml:space="preserve">от 23.06.2017  №  908-п         </t>
  </si>
  <si>
    <t xml:space="preserve">от 23.06.2017  № 908  -п         </t>
  </si>
</sst>
</file>

<file path=xl/styles.xml><?xml version="1.0" encoding="utf-8"?>
<styleSheet xmlns="http://schemas.openxmlformats.org/spreadsheetml/2006/main">
  <numFmts count="2">
    <numFmt numFmtId="164" formatCode="0.000"/>
    <numFmt numFmtId="165" formatCode="_-* #,##0.000\ _р_._-;\-* #,##0.000\ _р_._-;_-* &quot;-&quot;???\ _р_._-;_-@_-"/>
  </numFmts>
  <fonts count="7">
    <font>
      <sz val="12"/>
      <color theme="1"/>
      <name val="Times New Roman"/>
      <family val="2"/>
      <charset val="204"/>
    </font>
    <font>
      <u/>
      <sz val="12"/>
      <color theme="10"/>
      <name val="Times New Roman"/>
      <family val="2"/>
      <charset val="204"/>
    </font>
    <font>
      <sz val="12"/>
      <name val="Times New Roman"/>
      <family val="2"/>
      <charset val="204"/>
    </font>
    <font>
      <sz val="14"/>
      <name val="Times New Roman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name val="Times New Roman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89">
    <xf numFmtId="0" fontId="0" fillId="0" borderId="0" xfId="0"/>
    <xf numFmtId="0" fontId="2" fillId="0" borderId="0" xfId="0" applyFont="1"/>
    <xf numFmtId="0" fontId="3" fillId="0" borderId="0" xfId="0" applyFont="1" applyAlignment="1">
      <alignment horizontal="justify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3" fillId="0" borderId="0" xfId="0" applyFont="1" applyAlignment="1">
      <alignment horizontal="right" vertical="center"/>
    </xf>
    <xf numFmtId="0" fontId="3" fillId="0" borderId="0" xfId="0" applyFont="1"/>
    <xf numFmtId="0" fontId="2" fillId="0" borderId="1" xfId="1" applyFont="1" applyBorder="1" applyAlignment="1">
      <alignment vertical="center" wrapText="1"/>
    </xf>
    <xf numFmtId="0" fontId="2" fillId="0" borderId="1" xfId="0" applyFont="1" applyBorder="1" applyAlignment="1">
      <alignment wrapText="1"/>
    </xf>
    <xf numFmtId="0" fontId="3" fillId="0" borderId="0" xfId="0" applyFont="1" applyAlignment="1">
      <alignment horizontal="left" vertical="center" indent="8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justify" vertical="center"/>
    </xf>
    <xf numFmtId="49" fontId="2" fillId="0" borderId="1" xfId="0" applyNumberFormat="1" applyFont="1" applyBorder="1" applyAlignment="1">
      <alignment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indent="8"/>
    </xf>
    <xf numFmtId="164" fontId="2" fillId="0" borderId="1" xfId="0" applyNumberFormat="1" applyFont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0" xfId="0" applyFont="1" applyAlignment="1">
      <alignment horizontal="left" vertical="center" indent="40"/>
    </xf>
    <xf numFmtId="0" fontId="2" fillId="0" borderId="0" xfId="0" applyFont="1" applyAlignment="1">
      <alignment horizontal="right" vertical="center"/>
    </xf>
    <xf numFmtId="0" fontId="6" fillId="0" borderId="1" xfId="0" applyFont="1" applyBorder="1" applyAlignment="1">
      <alignment vertical="center" wrapText="1"/>
    </xf>
    <xf numFmtId="165" fontId="6" fillId="0" borderId="1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0" fillId="0" borderId="1" xfId="0" applyBorder="1" applyAlignment="1">
      <alignment horizontal="center" vertical="center" wrapText="1"/>
    </xf>
    <xf numFmtId="0" fontId="0" fillId="0" borderId="0" xfId="0" applyBorder="1"/>
    <xf numFmtId="0" fontId="2" fillId="0" borderId="1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" fillId="0" borderId="5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49" fontId="2" fillId="0" borderId="6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2" fillId="0" borderId="7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6" fillId="0" borderId="2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0" fillId="0" borderId="5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0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70C0"/>
  </sheetPr>
  <dimension ref="A1:L36"/>
  <sheetViews>
    <sheetView view="pageBreakPreview" zoomScale="55" zoomScaleNormal="85" zoomScaleSheetLayoutView="55" workbookViewId="0">
      <selection activeCell="J3" sqref="J3:L3"/>
    </sheetView>
  </sheetViews>
  <sheetFormatPr defaultRowHeight="15.75"/>
  <cols>
    <col min="1" max="1" width="4.875" style="1" customWidth="1"/>
    <col min="2" max="2" width="18.5" style="1" customWidth="1"/>
    <col min="3" max="3" width="30.75" style="1" customWidth="1"/>
    <col min="4" max="4" width="25" style="1" customWidth="1"/>
    <col min="5" max="6" width="9" style="1"/>
    <col min="7" max="7" width="11.625" style="1" customWidth="1"/>
    <col min="8" max="8" width="9" style="1"/>
    <col min="9" max="11" width="12.25" style="1" customWidth="1"/>
    <col min="12" max="12" width="14.25" style="1" customWidth="1"/>
    <col min="13" max="16384" width="9" style="1"/>
  </cols>
  <sheetData>
    <row r="1" spans="1:12">
      <c r="J1" s="43" t="s">
        <v>74</v>
      </c>
      <c r="K1" s="37"/>
      <c r="L1" s="37"/>
    </row>
    <row r="2" spans="1:12" ht="37.5" customHeight="1">
      <c r="J2" s="60" t="s">
        <v>72</v>
      </c>
      <c r="K2" s="60"/>
      <c r="L2" s="60"/>
    </row>
    <row r="3" spans="1:12" ht="27.75" customHeight="1">
      <c r="J3" s="61" t="s">
        <v>115</v>
      </c>
      <c r="K3" s="61"/>
      <c r="L3" s="61"/>
    </row>
    <row r="4" spans="1:12">
      <c r="J4" s="37"/>
      <c r="K4" s="37"/>
      <c r="L4" s="37"/>
    </row>
    <row r="5" spans="1:12">
      <c r="J5" s="37"/>
      <c r="K5" s="37"/>
      <c r="L5" s="37"/>
    </row>
    <row r="6" spans="1:12" ht="72.75" customHeight="1">
      <c r="J6" s="60" t="s">
        <v>108</v>
      </c>
      <c r="K6" s="60"/>
      <c r="L6" s="60"/>
    </row>
    <row r="8" spans="1:12" ht="18.75">
      <c r="A8" s="2"/>
    </row>
    <row r="9" spans="1:12" ht="18.75">
      <c r="A9" s="47" t="s">
        <v>0</v>
      </c>
      <c r="B9" s="47"/>
      <c r="C9" s="47"/>
      <c r="D9" s="47"/>
      <c r="E9" s="47"/>
      <c r="F9" s="47"/>
      <c r="G9" s="47"/>
      <c r="H9" s="47"/>
      <c r="I9" s="47"/>
      <c r="J9" s="47"/>
      <c r="K9" s="47"/>
      <c r="L9" s="47"/>
    </row>
    <row r="10" spans="1:12" ht="48.75" customHeight="1">
      <c r="A10" s="48" t="s">
        <v>59</v>
      </c>
      <c r="B10" s="48"/>
      <c r="C10" s="48"/>
      <c r="D10" s="48"/>
      <c r="E10" s="48"/>
      <c r="F10" s="48"/>
      <c r="G10" s="48"/>
      <c r="H10" s="48"/>
      <c r="I10" s="48"/>
      <c r="J10" s="48"/>
      <c r="K10" s="48"/>
      <c r="L10" s="48"/>
    </row>
    <row r="11" spans="1:12" ht="18.75">
      <c r="A11" s="47" t="s">
        <v>58</v>
      </c>
      <c r="B11" s="47"/>
      <c r="C11" s="47"/>
      <c r="D11" s="47"/>
      <c r="E11" s="47"/>
      <c r="F11" s="47"/>
      <c r="G11" s="47"/>
      <c r="H11" s="47"/>
      <c r="I11" s="47"/>
      <c r="J11" s="47"/>
      <c r="K11" s="47"/>
      <c r="L11" s="47"/>
    </row>
    <row r="12" spans="1:12" ht="18.75">
      <c r="L12" s="5" t="s">
        <v>4</v>
      </c>
    </row>
    <row r="13" spans="1:12" ht="60" customHeight="1">
      <c r="A13" s="52" t="s">
        <v>3</v>
      </c>
      <c r="B13" s="52" t="s">
        <v>18</v>
      </c>
      <c r="C13" s="52" t="s">
        <v>19</v>
      </c>
      <c r="D13" s="52" t="s">
        <v>7</v>
      </c>
      <c r="E13" s="52" t="s">
        <v>8</v>
      </c>
      <c r="F13" s="52"/>
      <c r="G13" s="52"/>
      <c r="H13" s="52"/>
      <c r="I13" s="3">
        <v>2017</v>
      </c>
      <c r="J13" s="3">
        <v>2018</v>
      </c>
      <c r="K13" s="3">
        <v>2019</v>
      </c>
      <c r="L13" s="52" t="s">
        <v>9</v>
      </c>
    </row>
    <row r="14" spans="1:12" ht="49.5" customHeight="1">
      <c r="A14" s="52"/>
      <c r="B14" s="52"/>
      <c r="C14" s="52"/>
      <c r="D14" s="52"/>
      <c r="E14" s="3" t="s">
        <v>10</v>
      </c>
      <c r="F14" s="3" t="s">
        <v>11</v>
      </c>
      <c r="G14" s="3" t="s">
        <v>12</v>
      </c>
      <c r="H14" s="3" t="s">
        <v>13</v>
      </c>
      <c r="I14" s="3" t="s">
        <v>14</v>
      </c>
      <c r="J14" s="3" t="s">
        <v>14</v>
      </c>
      <c r="K14" s="3" t="s">
        <v>14</v>
      </c>
      <c r="L14" s="52"/>
    </row>
    <row r="15" spans="1:12">
      <c r="A15" s="3">
        <v>1</v>
      </c>
      <c r="B15" s="3">
        <v>2</v>
      </c>
      <c r="C15" s="3">
        <v>3</v>
      </c>
      <c r="D15" s="3">
        <v>4</v>
      </c>
      <c r="E15" s="3">
        <v>5</v>
      </c>
      <c r="F15" s="3">
        <v>6</v>
      </c>
      <c r="G15" s="3">
        <v>7</v>
      </c>
      <c r="H15" s="3">
        <v>8</v>
      </c>
      <c r="I15" s="3">
        <v>9</v>
      </c>
      <c r="J15" s="3">
        <v>10</v>
      </c>
      <c r="K15" s="3">
        <v>11</v>
      </c>
      <c r="L15" s="3">
        <v>12</v>
      </c>
    </row>
    <row r="16" spans="1:12" ht="47.25">
      <c r="A16" s="46"/>
      <c r="B16" s="46" t="s">
        <v>23</v>
      </c>
      <c r="C16" s="46" t="s">
        <v>49</v>
      </c>
      <c r="D16" s="25" t="s">
        <v>54</v>
      </c>
      <c r="E16" s="26" t="s">
        <v>15</v>
      </c>
      <c r="F16" s="26" t="s">
        <v>15</v>
      </c>
      <c r="G16" s="26" t="s">
        <v>15</v>
      </c>
      <c r="H16" s="26" t="s">
        <v>15</v>
      </c>
      <c r="I16" s="26">
        <v>8872.06</v>
      </c>
      <c r="J16" s="26">
        <v>8872.06</v>
      </c>
      <c r="K16" s="26">
        <v>8872.06</v>
      </c>
      <c r="L16" s="26">
        <v>26616.18</v>
      </c>
    </row>
    <row r="17" spans="1:12">
      <c r="A17" s="46"/>
      <c r="B17" s="46"/>
      <c r="C17" s="46"/>
      <c r="D17" s="4" t="s">
        <v>16</v>
      </c>
      <c r="E17" s="24" t="s">
        <v>15</v>
      </c>
      <c r="F17" s="24" t="s">
        <v>15</v>
      </c>
      <c r="G17" s="24" t="s">
        <v>15</v>
      </c>
      <c r="H17" s="24" t="s">
        <v>15</v>
      </c>
      <c r="I17" s="24" t="s">
        <v>15</v>
      </c>
      <c r="J17" s="24" t="s">
        <v>15</v>
      </c>
      <c r="K17" s="24" t="s">
        <v>15</v>
      </c>
      <c r="L17" s="24" t="s">
        <v>15</v>
      </c>
    </row>
    <row r="18" spans="1:12" ht="31.5">
      <c r="A18" s="46"/>
      <c r="B18" s="46"/>
      <c r="C18" s="46"/>
      <c r="D18" s="12" t="s">
        <v>31</v>
      </c>
      <c r="E18" s="13">
        <v>241</v>
      </c>
      <c r="F18" s="24" t="s">
        <v>15</v>
      </c>
      <c r="G18" s="24" t="s">
        <v>15</v>
      </c>
      <c r="H18" s="24" t="s">
        <v>15</v>
      </c>
      <c r="I18" s="13">
        <v>8847.06</v>
      </c>
      <c r="J18" s="13">
        <v>8847.06</v>
      </c>
      <c r="K18" s="13">
        <v>8847.06</v>
      </c>
      <c r="L18" s="13">
        <f>SUM(I18:K18)</f>
        <v>26541.18</v>
      </c>
    </row>
    <row r="19" spans="1:12" ht="63">
      <c r="A19" s="46"/>
      <c r="B19" s="46"/>
      <c r="C19" s="46"/>
      <c r="D19" s="12" t="s">
        <v>33</v>
      </c>
      <c r="E19" s="13">
        <v>244</v>
      </c>
      <c r="F19" s="24" t="s">
        <v>15</v>
      </c>
      <c r="G19" s="24" t="s">
        <v>15</v>
      </c>
      <c r="H19" s="24" t="s">
        <v>15</v>
      </c>
      <c r="I19" s="13">
        <v>25</v>
      </c>
      <c r="J19" s="13">
        <v>25</v>
      </c>
      <c r="K19" s="13">
        <v>25</v>
      </c>
      <c r="L19" s="36">
        <f t="shared" ref="L19:L23" si="0">SUM(I19:K19)</f>
        <v>75</v>
      </c>
    </row>
    <row r="20" spans="1:12" ht="94.5" customHeight="1">
      <c r="A20" s="46"/>
      <c r="B20" s="49" t="s">
        <v>2</v>
      </c>
      <c r="C20" s="49" t="s">
        <v>50</v>
      </c>
      <c r="D20" s="22" t="s">
        <v>20</v>
      </c>
      <c r="E20" s="23" t="s">
        <v>15</v>
      </c>
      <c r="F20" s="23" t="s">
        <v>15</v>
      </c>
      <c r="G20" s="23" t="s">
        <v>15</v>
      </c>
      <c r="H20" s="23" t="s">
        <v>15</v>
      </c>
      <c r="I20" s="23">
        <v>125</v>
      </c>
      <c r="J20" s="23">
        <v>125</v>
      </c>
      <c r="K20" s="23">
        <v>125</v>
      </c>
      <c r="L20" s="36">
        <f t="shared" si="0"/>
        <v>375</v>
      </c>
    </row>
    <row r="21" spans="1:12">
      <c r="A21" s="46"/>
      <c r="B21" s="50"/>
      <c r="C21" s="50"/>
      <c r="D21" s="12" t="s">
        <v>16</v>
      </c>
      <c r="E21" s="13" t="s">
        <v>15</v>
      </c>
      <c r="F21" s="3" t="s">
        <v>15</v>
      </c>
      <c r="G21" s="3" t="s">
        <v>15</v>
      </c>
      <c r="H21" s="3" t="s">
        <v>15</v>
      </c>
      <c r="I21" s="13" t="s">
        <v>15</v>
      </c>
      <c r="J21" s="13" t="s">
        <v>15</v>
      </c>
      <c r="K21" s="13" t="s">
        <v>15</v>
      </c>
      <c r="L21" s="13" t="s">
        <v>15</v>
      </c>
    </row>
    <row r="22" spans="1:12" ht="31.5">
      <c r="A22" s="46"/>
      <c r="B22" s="50"/>
      <c r="C22" s="50"/>
      <c r="D22" s="12" t="s">
        <v>31</v>
      </c>
      <c r="E22" s="13">
        <v>241</v>
      </c>
      <c r="F22" s="13">
        <v>412</v>
      </c>
      <c r="G22" s="13">
        <v>810081380</v>
      </c>
      <c r="H22" s="13">
        <v>814</v>
      </c>
      <c r="I22" s="13">
        <v>100</v>
      </c>
      <c r="J22" s="13">
        <v>100</v>
      </c>
      <c r="K22" s="13">
        <v>100</v>
      </c>
      <c r="L22" s="36">
        <f t="shared" si="0"/>
        <v>300</v>
      </c>
    </row>
    <row r="23" spans="1:12" ht="63">
      <c r="A23" s="46"/>
      <c r="B23" s="51"/>
      <c r="C23" s="51"/>
      <c r="D23" s="12" t="s">
        <v>33</v>
      </c>
      <c r="E23" s="13">
        <v>244</v>
      </c>
      <c r="F23" s="13">
        <v>412</v>
      </c>
      <c r="G23" s="13">
        <v>810081380</v>
      </c>
      <c r="H23" s="13">
        <v>814</v>
      </c>
      <c r="I23" s="13">
        <v>25</v>
      </c>
      <c r="J23" s="13">
        <v>25</v>
      </c>
      <c r="K23" s="13">
        <v>25</v>
      </c>
      <c r="L23" s="36">
        <f t="shared" si="0"/>
        <v>75</v>
      </c>
    </row>
    <row r="24" spans="1:12" ht="31.5">
      <c r="A24" s="46"/>
      <c r="B24" s="46" t="s">
        <v>55</v>
      </c>
      <c r="C24" s="46" t="s">
        <v>51</v>
      </c>
      <c r="D24" s="22" t="s">
        <v>17</v>
      </c>
      <c r="E24" s="23" t="s">
        <v>15</v>
      </c>
      <c r="F24" s="23" t="s">
        <v>15</v>
      </c>
      <c r="G24" s="23" t="s">
        <v>15</v>
      </c>
      <c r="H24" s="23" t="s">
        <v>15</v>
      </c>
      <c r="I24" s="23">
        <f>I26+I27</f>
        <v>900</v>
      </c>
      <c r="J24" s="23">
        <f t="shared" ref="J24:L24" si="1">J26+J27</f>
        <v>600</v>
      </c>
      <c r="K24" s="23">
        <f t="shared" si="1"/>
        <v>600</v>
      </c>
      <c r="L24" s="23">
        <f t="shared" si="1"/>
        <v>2100</v>
      </c>
    </row>
    <row r="25" spans="1:12">
      <c r="A25" s="46"/>
      <c r="B25" s="46"/>
      <c r="C25" s="46"/>
      <c r="D25" s="4" t="s">
        <v>16</v>
      </c>
      <c r="E25" s="4" t="s">
        <v>15</v>
      </c>
      <c r="F25" s="4" t="s">
        <v>15</v>
      </c>
      <c r="G25" s="4" t="s">
        <v>15</v>
      </c>
      <c r="H25" s="4" t="s">
        <v>15</v>
      </c>
      <c r="I25" s="13" t="s">
        <v>15</v>
      </c>
      <c r="J25" s="13" t="s">
        <v>15</v>
      </c>
      <c r="K25" s="13" t="s">
        <v>15</v>
      </c>
      <c r="L25" s="13" t="s">
        <v>15</v>
      </c>
    </row>
    <row r="26" spans="1:12" ht="31.5" customHeight="1">
      <c r="A26" s="46"/>
      <c r="B26" s="46"/>
      <c r="C26" s="46"/>
      <c r="D26" s="56" t="s">
        <v>31</v>
      </c>
      <c r="E26" s="16">
        <v>241</v>
      </c>
      <c r="F26" s="16" t="s">
        <v>39</v>
      </c>
      <c r="G26" s="16" t="s">
        <v>40</v>
      </c>
      <c r="H26" s="13">
        <v>814</v>
      </c>
      <c r="I26" s="13">
        <f>'пр.2 к ПП 2'!H17</f>
        <v>800</v>
      </c>
      <c r="J26" s="13">
        <f>'пр.2 к ПП 2'!I17</f>
        <v>500</v>
      </c>
      <c r="K26" s="13">
        <f>'пр.2 к ПП 2'!J17</f>
        <v>500</v>
      </c>
      <c r="L26" s="13">
        <f t="shared" ref="L26:L34" si="2">I26+J26+K26</f>
        <v>1800</v>
      </c>
    </row>
    <row r="27" spans="1:12">
      <c r="A27" s="46"/>
      <c r="B27" s="46"/>
      <c r="C27" s="46"/>
      <c r="D27" s="57"/>
      <c r="E27" s="16">
        <v>241</v>
      </c>
      <c r="F27" s="13" t="s">
        <v>39</v>
      </c>
      <c r="G27" s="13" t="s">
        <v>42</v>
      </c>
      <c r="H27" s="13">
        <v>814</v>
      </c>
      <c r="I27" s="13">
        <f>'пр.2 к ПП 2'!H19</f>
        <v>100</v>
      </c>
      <c r="J27" s="13">
        <f>'пр.2 к ПП 2'!I19</f>
        <v>100</v>
      </c>
      <c r="K27" s="13">
        <f>'пр.2 к ПП 2'!J19</f>
        <v>100</v>
      </c>
      <c r="L27" s="13">
        <f t="shared" si="2"/>
        <v>300</v>
      </c>
    </row>
    <row r="28" spans="1:12" ht="31.5" customHeight="1">
      <c r="A28" s="53"/>
      <c r="B28" s="56" t="s">
        <v>56</v>
      </c>
      <c r="C28" s="56" t="s">
        <v>52</v>
      </c>
      <c r="D28" s="22" t="s">
        <v>17</v>
      </c>
      <c r="E28" s="23" t="s">
        <v>15</v>
      </c>
      <c r="F28" s="23" t="s">
        <v>15</v>
      </c>
      <c r="G28" s="23" t="s">
        <v>15</v>
      </c>
      <c r="H28" s="23" t="s">
        <v>15</v>
      </c>
      <c r="I28" s="23">
        <f>I30+I31</f>
        <v>100</v>
      </c>
      <c r="J28" s="23">
        <f t="shared" ref="J28:K28" si="3">J30+J31</f>
        <v>100</v>
      </c>
      <c r="K28" s="23">
        <f t="shared" si="3"/>
        <v>100</v>
      </c>
      <c r="L28" s="23">
        <f t="shared" si="2"/>
        <v>300</v>
      </c>
    </row>
    <row r="29" spans="1:12">
      <c r="A29" s="54"/>
      <c r="B29" s="62"/>
      <c r="C29" s="62"/>
      <c r="D29" s="4" t="s">
        <v>16</v>
      </c>
      <c r="E29" s="13" t="s">
        <v>15</v>
      </c>
      <c r="F29" s="13" t="s">
        <v>15</v>
      </c>
      <c r="G29" s="13" t="s">
        <v>15</v>
      </c>
      <c r="H29" s="13" t="s">
        <v>15</v>
      </c>
      <c r="I29" s="13" t="s">
        <v>15</v>
      </c>
      <c r="J29" s="13" t="s">
        <v>15</v>
      </c>
      <c r="K29" s="13" t="s">
        <v>15</v>
      </c>
      <c r="L29" s="13" t="s">
        <v>15</v>
      </c>
    </row>
    <row r="30" spans="1:12" ht="33" customHeight="1">
      <c r="A30" s="54"/>
      <c r="B30" s="62"/>
      <c r="C30" s="62"/>
      <c r="D30" s="56" t="s">
        <v>31</v>
      </c>
      <c r="E30" s="53">
        <v>241</v>
      </c>
      <c r="F30" s="58" t="s">
        <v>32</v>
      </c>
      <c r="G30" s="58" t="s">
        <v>60</v>
      </c>
      <c r="H30" s="16" t="s">
        <v>110</v>
      </c>
      <c r="I30" s="13">
        <v>100</v>
      </c>
      <c r="J30" s="13">
        <v>100</v>
      </c>
      <c r="K30" s="13">
        <v>100</v>
      </c>
      <c r="L30" s="13">
        <f t="shared" si="2"/>
        <v>300</v>
      </c>
    </row>
    <row r="31" spans="1:12" ht="33" customHeight="1">
      <c r="A31" s="55"/>
      <c r="B31" s="57"/>
      <c r="C31" s="57"/>
      <c r="D31" s="57"/>
      <c r="E31" s="55"/>
      <c r="F31" s="59"/>
      <c r="G31" s="59"/>
      <c r="H31" s="16" t="s">
        <v>61</v>
      </c>
      <c r="I31" s="13">
        <v>0</v>
      </c>
      <c r="J31" s="13">
        <v>0</v>
      </c>
      <c r="K31" s="13">
        <v>0</v>
      </c>
      <c r="L31" s="13">
        <f t="shared" si="2"/>
        <v>0</v>
      </c>
    </row>
    <row r="32" spans="1:12" ht="42" customHeight="1">
      <c r="A32" s="46"/>
      <c r="B32" s="46" t="s">
        <v>57</v>
      </c>
      <c r="C32" s="46" t="s">
        <v>53</v>
      </c>
      <c r="D32" s="22" t="s">
        <v>17</v>
      </c>
      <c r="E32" s="23" t="s">
        <v>15</v>
      </c>
      <c r="F32" s="23" t="s">
        <v>15</v>
      </c>
      <c r="G32" s="23" t="s">
        <v>15</v>
      </c>
      <c r="H32" s="23" t="s">
        <v>15</v>
      </c>
      <c r="I32" s="23">
        <f>I34</f>
        <v>7747.06</v>
      </c>
      <c r="J32" s="23">
        <f t="shared" ref="J32:K32" si="4">J34</f>
        <v>8047.06</v>
      </c>
      <c r="K32" s="23">
        <f t="shared" si="4"/>
        <v>8047.06</v>
      </c>
      <c r="L32" s="23">
        <f t="shared" si="2"/>
        <v>23841.18</v>
      </c>
    </row>
    <row r="33" spans="1:12" ht="42" customHeight="1">
      <c r="A33" s="46"/>
      <c r="B33" s="46"/>
      <c r="C33" s="46"/>
      <c r="D33" s="4" t="s">
        <v>16</v>
      </c>
      <c r="E33" s="13" t="s">
        <v>15</v>
      </c>
      <c r="F33" s="13" t="s">
        <v>15</v>
      </c>
      <c r="G33" s="13" t="s">
        <v>15</v>
      </c>
      <c r="H33" s="13" t="s">
        <v>15</v>
      </c>
      <c r="I33" s="13" t="s">
        <v>15</v>
      </c>
      <c r="J33" s="13" t="s">
        <v>15</v>
      </c>
      <c r="K33" s="13" t="s">
        <v>15</v>
      </c>
      <c r="L33" s="13" t="s">
        <v>15</v>
      </c>
    </row>
    <row r="34" spans="1:12" ht="42" customHeight="1">
      <c r="A34" s="46"/>
      <c r="B34" s="46"/>
      <c r="C34" s="46"/>
      <c r="D34" s="4" t="s">
        <v>31</v>
      </c>
      <c r="E34" s="13">
        <v>241</v>
      </c>
      <c r="F34" s="13" t="s">
        <v>32</v>
      </c>
      <c r="G34" s="16" t="s">
        <v>66</v>
      </c>
      <c r="H34" s="13">
        <v>814</v>
      </c>
      <c r="I34" s="13">
        <f>'пр. 2 к ПП 4'!H18</f>
        <v>7747.06</v>
      </c>
      <c r="J34" s="13">
        <f>'пр. 2 к ПП 4'!I18</f>
        <v>8047.06</v>
      </c>
      <c r="K34" s="13">
        <f>'пр. 2 к ПП 4'!J18</f>
        <v>8047.06</v>
      </c>
      <c r="L34" s="13">
        <f t="shared" si="2"/>
        <v>23841.18</v>
      </c>
    </row>
    <row r="35" spans="1:12" ht="18.75">
      <c r="A35" s="2"/>
    </row>
    <row r="36" spans="1:12" ht="18.75">
      <c r="A36" s="2"/>
    </row>
  </sheetData>
  <mergeCells count="32">
    <mergeCell ref="J2:L2"/>
    <mergeCell ref="J6:L6"/>
    <mergeCell ref="J3:L3"/>
    <mergeCell ref="C28:C31"/>
    <mergeCell ref="B28:B31"/>
    <mergeCell ref="L13:L14"/>
    <mergeCell ref="B13:B14"/>
    <mergeCell ref="C13:C14"/>
    <mergeCell ref="D13:D14"/>
    <mergeCell ref="E13:H13"/>
    <mergeCell ref="A28:A31"/>
    <mergeCell ref="D26:D27"/>
    <mergeCell ref="G30:G31"/>
    <mergeCell ref="F30:F31"/>
    <mergeCell ref="E30:E31"/>
    <mergeCell ref="D30:D31"/>
    <mergeCell ref="A32:A34"/>
    <mergeCell ref="B32:B34"/>
    <mergeCell ref="C32:C34"/>
    <mergeCell ref="A9:L9"/>
    <mergeCell ref="A10:L10"/>
    <mergeCell ref="A11:L11"/>
    <mergeCell ref="A24:A27"/>
    <mergeCell ref="B24:B27"/>
    <mergeCell ref="C24:C27"/>
    <mergeCell ref="A16:A19"/>
    <mergeCell ref="B16:B19"/>
    <mergeCell ref="C16:C19"/>
    <mergeCell ref="A20:A23"/>
    <mergeCell ref="B20:B23"/>
    <mergeCell ref="C20:C23"/>
    <mergeCell ref="A13:A14"/>
  </mergeCells>
  <pageMargins left="0.19685039370078741" right="0.19685039370078741" top="1.1811023622047245" bottom="0.59055118110236227" header="0.31496062992125984" footer="0.31496062992125984"/>
  <pageSetup paperSize="9" scale="80" firstPageNumber="51" orientation="landscape" useFirstPageNumber="1" r:id="rId1"/>
  <headerFooter>
    <oddFooter>&amp;C&amp;11&amp;P</oddFooter>
  </headerFooter>
  <rowBreaks count="1" manualBreakCount="1">
    <brk id="1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70C0"/>
  </sheetPr>
  <dimension ref="A1:H51"/>
  <sheetViews>
    <sheetView view="pageBreakPreview" zoomScale="60" zoomScaleNormal="75" workbookViewId="0">
      <selection activeCell="F3" sqref="F3:H3"/>
    </sheetView>
  </sheetViews>
  <sheetFormatPr defaultRowHeight="15.75"/>
  <cols>
    <col min="1" max="1" width="5.375" style="1" customWidth="1"/>
    <col min="2" max="2" width="20.625" style="1" customWidth="1"/>
    <col min="3" max="3" width="22.25" style="1" customWidth="1"/>
    <col min="4" max="4" width="26.5" style="1" customWidth="1"/>
    <col min="5" max="7" width="15" style="1" bestFit="1" customWidth="1"/>
    <col min="8" max="8" width="12.875" style="1" customWidth="1"/>
    <col min="9" max="16384" width="9" style="1"/>
  </cols>
  <sheetData>
    <row r="1" spans="1:8">
      <c r="F1" s="43" t="s">
        <v>107</v>
      </c>
      <c r="G1" s="37"/>
      <c r="H1" s="37"/>
    </row>
    <row r="2" spans="1:8" ht="31.5" customHeight="1">
      <c r="F2" s="60" t="s">
        <v>72</v>
      </c>
      <c r="G2" s="60"/>
      <c r="H2" s="60"/>
    </row>
    <row r="3" spans="1:8">
      <c r="F3" s="61" t="s">
        <v>114</v>
      </c>
      <c r="G3" s="61"/>
      <c r="H3" s="61"/>
    </row>
    <row r="6" spans="1:8" ht="77.25" customHeight="1">
      <c r="C6" s="31"/>
      <c r="F6" s="64" t="s">
        <v>109</v>
      </c>
      <c r="G6" s="64"/>
      <c r="H6" s="64"/>
    </row>
    <row r="7" spans="1:8">
      <c r="C7" s="31"/>
    </row>
    <row r="8" spans="1:8">
      <c r="A8" s="14"/>
    </row>
    <row r="9" spans="1:8">
      <c r="A9" s="65" t="s">
        <v>0</v>
      </c>
      <c r="B9" s="65"/>
      <c r="C9" s="65"/>
      <c r="D9" s="65"/>
      <c r="E9" s="65"/>
      <c r="F9" s="65"/>
      <c r="G9" s="65"/>
      <c r="H9" s="65"/>
    </row>
    <row r="10" spans="1:8" ht="63.75" customHeight="1">
      <c r="A10" s="66" t="s">
        <v>65</v>
      </c>
      <c r="B10" s="66"/>
      <c r="C10" s="66"/>
      <c r="D10" s="66"/>
      <c r="E10" s="66"/>
      <c r="F10" s="66"/>
      <c r="G10" s="66"/>
      <c r="H10" s="66"/>
    </row>
    <row r="11" spans="1:8">
      <c r="A11" s="65"/>
      <c r="B11" s="65"/>
      <c r="C11" s="65"/>
      <c r="D11" s="65"/>
      <c r="E11" s="65"/>
      <c r="F11" s="65"/>
      <c r="G11" s="65"/>
      <c r="H11" s="65"/>
    </row>
    <row r="12" spans="1:8">
      <c r="A12" s="14"/>
    </row>
    <row r="13" spans="1:8">
      <c r="H13" s="32" t="s">
        <v>4</v>
      </c>
    </row>
    <row r="14" spans="1:8" ht="58.5" customHeight="1">
      <c r="A14" s="52" t="s">
        <v>3</v>
      </c>
      <c r="B14" s="52" t="s">
        <v>18</v>
      </c>
      <c r="C14" s="52" t="s">
        <v>19</v>
      </c>
      <c r="D14" s="52" t="s">
        <v>22</v>
      </c>
      <c r="E14" s="29">
        <v>2017</v>
      </c>
      <c r="F14" s="29">
        <v>2018</v>
      </c>
      <c r="G14" s="29">
        <v>2019</v>
      </c>
      <c r="H14" s="52" t="s">
        <v>9</v>
      </c>
    </row>
    <row r="15" spans="1:8" ht="29.25" customHeight="1">
      <c r="A15" s="52"/>
      <c r="B15" s="52"/>
      <c r="C15" s="52"/>
      <c r="D15" s="52"/>
      <c r="E15" s="29" t="s">
        <v>14</v>
      </c>
      <c r="F15" s="29" t="s">
        <v>14</v>
      </c>
      <c r="G15" s="29" t="s">
        <v>14</v>
      </c>
      <c r="H15" s="52"/>
    </row>
    <row r="16" spans="1:8">
      <c r="A16" s="29">
        <v>1</v>
      </c>
      <c r="B16" s="29">
        <v>2</v>
      </c>
      <c r="C16" s="29">
        <v>3</v>
      </c>
      <c r="D16" s="29">
        <v>4</v>
      </c>
      <c r="E16" s="29">
        <v>5</v>
      </c>
      <c r="F16" s="29">
        <v>6</v>
      </c>
      <c r="G16" s="29">
        <v>7</v>
      </c>
      <c r="H16" s="29">
        <v>8</v>
      </c>
    </row>
    <row r="17" spans="1:8">
      <c r="A17" s="46"/>
      <c r="B17" s="49" t="s">
        <v>23</v>
      </c>
      <c r="C17" s="46" t="s">
        <v>49</v>
      </c>
      <c r="D17" s="33" t="s">
        <v>21</v>
      </c>
      <c r="E17" s="34">
        <f>E24+E31+E38+E45</f>
        <v>8872.0600000000013</v>
      </c>
      <c r="F17" s="34">
        <f t="shared" ref="F17:G17" si="0">F24+F31+F38+F45</f>
        <v>8872.0600000000013</v>
      </c>
      <c r="G17" s="34">
        <f t="shared" si="0"/>
        <v>8872.0600000000013</v>
      </c>
      <c r="H17" s="34">
        <f>E17+F17+G17</f>
        <v>26616.180000000004</v>
      </c>
    </row>
    <row r="18" spans="1:8">
      <c r="A18" s="46"/>
      <c r="B18" s="50"/>
      <c r="C18" s="46"/>
      <c r="D18" s="30" t="s">
        <v>5</v>
      </c>
      <c r="E18" s="27"/>
      <c r="F18" s="27"/>
      <c r="G18" s="27"/>
      <c r="H18" s="27">
        <f t="shared" ref="H18:H51" si="1">E18+F18+G18</f>
        <v>0</v>
      </c>
    </row>
    <row r="19" spans="1:8">
      <c r="A19" s="46"/>
      <c r="B19" s="50"/>
      <c r="C19" s="46"/>
      <c r="D19" s="7" t="s">
        <v>62</v>
      </c>
      <c r="E19" s="27">
        <f>E26+E33+E40+E47</f>
        <v>0</v>
      </c>
      <c r="F19" s="27">
        <f t="shared" ref="F19:G19" si="2">F26+F33+F40+F47</f>
        <v>0</v>
      </c>
      <c r="G19" s="27">
        <f t="shared" si="2"/>
        <v>0</v>
      </c>
      <c r="H19" s="27">
        <f t="shared" si="1"/>
        <v>0</v>
      </c>
    </row>
    <row r="20" spans="1:8">
      <c r="A20" s="46"/>
      <c r="B20" s="50"/>
      <c r="C20" s="46"/>
      <c r="D20" s="30" t="s">
        <v>63</v>
      </c>
      <c r="E20" s="27">
        <f t="shared" ref="E20:G20" si="3">E27+E34+E41+E48</f>
        <v>0</v>
      </c>
      <c r="F20" s="27">
        <f t="shared" si="3"/>
        <v>0</v>
      </c>
      <c r="G20" s="27">
        <f t="shared" si="3"/>
        <v>0</v>
      </c>
      <c r="H20" s="27">
        <f t="shared" si="1"/>
        <v>0</v>
      </c>
    </row>
    <row r="21" spans="1:8">
      <c r="A21" s="46"/>
      <c r="B21" s="50"/>
      <c r="C21" s="46"/>
      <c r="D21" s="30" t="s">
        <v>24</v>
      </c>
      <c r="E21" s="27">
        <f t="shared" ref="E21:G21" si="4">E28+E35+E42+E49</f>
        <v>8872.0600000000013</v>
      </c>
      <c r="F21" s="27">
        <f t="shared" si="4"/>
        <v>8872.0600000000013</v>
      </c>
      <c r="G21" s="27">
        <f t="shared" si="4"/>
        <v>8872.0600000000013</v>
      </c>
      <c r="H21" s="27">
        <f t="shared" si="1"/>
        <v>26616.180000000004</v>
      </c>
    </row>
    <row r="22" spans="1:8" ht="47.25">
      <c r="A22" s="46"/>
      <c r="B22" s="50"/>
      <c r="C22" s="46"/>
      <c r="D22" s="8" t="s">
        <v>64</v>
      </c>
      <c r="E22" s="27">
        <f t="shared" ref="E22:G22" si="5">E29+E36+E43+E50</f>
        <v>0</v>
      </c>
      <c r="F22" s="27">
        <f t="shared" si="5"/>
        <v>0</v>
      </c>
      <c r="G22" s="27">
        <f t="shared" si="5"/>
        <v>0</v>
      </c>
      <c r="H22" s="27">
        <f t="shared" si="1"/>
        <v>0</v>
      </c>
    </row>
    <row r="23" spans="1:8">
      <c r="A23" s="46"/>
      <c r="B23" s="51"/>
      <c r="C23" s="46"/>
      <c r="D23" s="30" t="s">
        <v>6</v>
      </c>
      <c r="E23" s="27">
        <f t="shared" ref="E23:G23" si="6">E30+E37+E44+E51</f>
        <v>0</v>
      </c>
      <c r="F23" s="27">
        <f t="shared" si="6"/>
        <v>0</v>
      </c>
      <c r="G23" s="27">
        <f t="shared" si="6"/>
        <v>0</v>
      </c>
      <c r="H23" s="27">
        <f t="shared" si="1"/>
        <v>0</v>
      </c>
    </row>
    <row r="24" spans="1:8">
      <c r="A24" s="46"/>
      <c r="B24" s="49" t="s">
        <v>2</v>
      </c>
      <c r="C24" s="46" t="s">
        <v>50</v>
      </c>
      <c r="D24" s="33" t="s">
        <v>21</v>
      </c>
      <c r="E24" s="34">
        <f>E26+E27+E28+E29+E30</f>
        <v>125</v>
      </c>
      <c r="F24" s="34">
        <f t="shared" ref="F24:G24" si="7">F26+F27+F28+F29+F30</f>
        <v>125</v>
      </c>
      <c r="G24" s="34">
        <f t="shared" si="7"/>
        <v>125</v>
      </c>
      <c r="H24" s="34">
        <f t="shared" si="1"/>
        <v>375</v>
      </c>
    </row>
    <row r="25" spans="1:8">
      <c r="A25" s="46"/>
      <c r="B25" s="50"/>
      <c r="C25" s="46"/>
      <c r="D25" s="30" t="s">
        <v>5</v>
      </c>
      <c r="E25" s="27"/>
      <c r="F25" s="27"/>
      <c r="G25" s="27"/>
      <c r="H25" s="27">
        <f t="shared" si="1"/>
        <v>0</v>
      </c>
    </row>
    <row r="26" spans="1:8">
      <c r="A26" s="46"/>
      <c r="B26" s="50"/>
      <c r="C26" s="46"/>
      <c r="D26" s="7" t="s">
        <v>62</v>
      </c>
      <c r="E26" s="27">
        <v>0</v>
      </c>
      <c r="F26" s="27">
        <v>0</v>
      </c>
      <c r="G26" s="27">
        <v>0</v>
      </c>
      <c r="H26" s="27">
        <f t="shared" si="1"/>
        <v>0</v>
      </c>
    </row>
    <row r="27" spans="1:8">
      <c r="A27" s="46"/>
      <c r="B27" s="50"/>
      <c r="C27" s="46"/>
      <c r="D27" s="30" t="s">
        <v>63</v>
      </c>
      <c r="E27" s="27">
        <v>0</v>
      </c>
      <c r="F27" s="27">
        <v>0</v>
      </c>
      <c r="G27" s="27">
        <v>0</v>
      </c>
      <c r="H27" s="27">
        <f t="shared" si="1"/>
        <v>0</v>
      </c>
    </row>
    <row r="28" spans="1:8">
      <c r="A28" s="46"/>
      <c r="B28" s="50"/>
      <c r="C28" s="46"/>
      <c r="D28" s="30" t="s">
        <v>24</v>
      </c>
      <c r="E28" s="27">
        <f>'пр 6 к Пор'!I22+'пр 6 к Пор'!I23</f>
        <v>125</v>
      </c>
      <c r="F28" s="27">
        <f>'пр 6 к Пор'!J22+'пр 6 к Пор'!J23</f>
        <v>125</v>
      </c>
      <c r="G28" s="27">
        <f>'пр 6 к Пор'!K22+'пр 6 к Пор'!K23</f>
        <v>125</v>
      </c>
      <c r="H28" s="27">
        <f t="shared" si="1"/>
        <v>375</v>
      </c>
    </row>
    <row r="29" spans="1:8" ht="47.25">
      <c r="A29" s="46"/>
      <c r="B29" s="50"/>
      <c r="C29" s="46"/>
      <c r="D29" s="8" t="s">
        <v>64</v>
      </c>
      <c r="E29" s="27">
        <v>0</v>
      </c>
      <c r="F29" s="27">
        <v>0</v>
      </c>
      <c r="G29" s="27">
        <v>0</v>
      </c>
      <c r="H29" s="27">
        <f t="shared" si="1"/>
        <v>0</v>
      </c>
    </row>
    <row r="30" spans="1:8">
      <c r="A30" s="46"/>
      <c r="B30" s="51"/>
      <c r="C30" s="46"/>
      <c r="D30" s="30" t="s">
        <v>6</v>
      </c>
      <c r="E30" s="27">
        <v>0</v>
      </c>
      <c r="F30" s="27">
        <v>0</v>
      </c>
      <c r="G30" s="27">
        <v>0</v>
      </c>
      <c r="H30" s="27">
        <f t="shared" si="1"/>
        <v>0</v>
      </c>
    </row>
    <row r="31" spans="1:8">
      <c r="A31" s="46"/>
      <c r="B31" s="49" t="s">
        <v>55</v>
      </c>
      <c r="C31" s="46" t="s">
        <v>51</v>
      </c>
      <c r="D31" s="33" t="s">
        <v>21</v>
      </c>
      <c r="E31" s="34">
        <f>E33+E34+E35+E36+E37</f>
        <v>900</v>
      </c>
      <c r="F31" s="34">
        <f t="shared" ref="F31:G31" si="8">F33+F34+F35+F36+F37</f>
        <v>600</v>
      </c>
      <c r="G31" s="34">
        <f t="shared" si="8"/>
        <v>600</v>
      </c>
      <c r="H31" s="34">
        <f t="shared" si="1"/>
        <v>2100</v>
      </c>
    </row>
    <row r="32" spans="1:8">
      <c r="A32" s="46"/>
      <c r="B32" s="50"/>
      <c r="C32" s="46"/>
      <c r="D32" s="30" t="s">
        <v>5</v>
      </c>
      <c r="E32" s="27"/>
      <c r="F32" s="27"/>
      <c r="G32" s="27"/>
      <c r="H32" s="27">
        <f t="shared" si="1"/>
        <v>0</v>
      </c>
    </row>
    <row r="33" spans="1:8">
      <c r="A33" s="46"/>
      <c r="B33" s="50"/>
      <c r="C33" s="46"/>
      <c r="D33" s="7" t="s">
        <v>62</v>
      </c>
      <c r="E33" s="27">
        <v>0</v>
      </c>
      <c r="F33" s="27">
        <v>0</v>
      </c>
      <c r="G33" s="27">
        <v>0</v>
      </c>
      <c r="H33" s="27">
        <f t="shared" si="1"/>
        <v>0</v>
      </c>
    </row>
    <row r="34" spans="1:8">
      <c r="A34" s="46"/>
      <c r="B34" s="50"/>
      <c r="C34" s="46"/>
      <c r="D34" s="30" t="s">
        <v>63</v>
      </c>
      <c r="E34" s="27">
        <v>0</v>
      </c>
      <c r="F34" s="27">
        <v>0</v>
      </c>
      <c r="G34" s="27">
        <v>0</v>
      </c>
      <c r="H34" s="27">
        <f t="shared" si="1"/>
        <v>0</v>
      </c>
    </row>
    <row r="35" spans="1:8">
      <c r="A35" s="46"/>
      <c r="B35" s="50"/>
      <c r="C35" s="46"/>
      <c r="D35" s="30" t="s">
        <v>24</v>
      </c>
      <c r="E35" s="27">
        <f>'пр 6 к Пор'!I26+'пр 6 к Пор'!I27</f>
        <v>900</v>
      </c>
      <c r="F35" s="27">
        <f>'пр 6 к Пор'!J26+'пр 6 к Пор'!J27</f>
        <v>600</v>
      </c>
      <c r="G35" s="27">
        <f>'пр 6 к Пор'!K26+'пр 6 к Пор'!K27</f>
        <v>600</v>
      </c>
      <c r="H35" s="27">
        <f>'пр 6 к Пор'!L26+'пр 6 к Пор'!L27</f>
        <v>2100</v>
      </c>
    </row>
    <row r="36" spans="1:8" ht="47.25">
      <c r="A36" s="46"/>
      <c r="B36" s="50"/>
      <c r="C36" s="46"/>
      <c r="D36" s="8" t="s">
        <v>64</v>
      </c>
      <c r="E36" s="27">
        <v>0</v>
      </c>
      <c r="F36" s="27">
        <v>0</v>
      </c>
      <c r="G36" s="27">
        <v>0</v>
      </c>
      <c r="H36" s="27">
        <f t="shared" si="1"/>
        <v>0</v>
      </c>
    </row>
    <row r="37" spans="1:8">
      <c r="A37" s="46"/>
      <c r="B37" s="51"/>
      <c r="C37" s="46"/>
      <c r="D37" s="30" t="s">
        <v>6</v>
      </c>
      <c r="E37" s="27">
        <v>0</v>
      </c>
      <c r="F37" s="27">
        <v>0</v>
      </c>
      <c r="G37" s="27">
        <v>0</v>
      </c>
      <c r="H37" s="27">
        <f t="shared" si="1"/>
        <v>0</v>
      </c>
    </row>
    <row r="38" spans="1:8">
      <c r="A38" s="46"/>
      <c r="B38" s="49" t="s">
        <v>56</v>
      </c>
      <c r="C38" s="46" t="s">
        <v>52</v>
      </c>
      <c r="D38" s="33" t="s">
        <v>21</v>
      </c>
      <c r="E38" s="34">
        <f>E40+E41+E42+E43+E44</f>
        <v>100</v>
      </c>
      <c r="F38" s="34">
        <f t="shared" ref="F38:G38" si="9">F40+F41+F42+F43+F44</f>
        <v>100</v>
      </c>
      <c r="G38" s="34">
        <f t="shared" si="9"/>
        <v>100</v>
      </c>
      <c r="H38" s="34">
        <f t="shared" si="1"/>
        <v>300</v>
      </c>
    </row>
    <row r="39" spans="1:8">
      <c r="A39" s="46"/>
      <c r="B39" s="50"/>
      <c r="C39" s="46"/>
      <c r="D39" s="30" t="s">
        <v>5</v>
      </c>
      <c r="E39" s="27"/>
      <c r="F39" s="27"/>
      <c r="G39" s="27"/>
      <c r="H39" s="27">
        <f t="shared" si="1"/>
        <v>0</v>
      </c>
    </row>
    <row r="40" spans="1:8">
      <c r="A40" s="46"/>
      <c r="B40" s="50"/>
      <c r="C40" s="46"/>
      <c r="D40" s="7" t="s">
        <v>62</v>
      </c>
      <c r="E40" s="27">
        <v>0</v>
      </c>
      <c r="F40" s="27">
        <v>0</v>
      </c>
      <c r="G40" s="27">
        <v>0</v>
      </c>
      <c r="H40" s="27">
        <f t="shared" si="1"/>
        <v>0</v>
      </c>
    </row>
    <row r="41" spans="1:8">
      <c r="A41" s="46"/>
      <c r="B41" s="50"/>
      <c r="C41" s="46"/>
      <c r="D41" s="30" t="s">
        <v>63</v>
      </c>
      <c r="E41" s="27">
        <v>0</v>
      </c>
      <c r="F41" s="27">
        <v>0</v>
      </c>
      <c r="G41" s="27">
        <v>0</v>
      </c>
      <c r="H41" s="27">
        <f t="shared" si="1"/>
        <v>0</v>
      </c>
    </row>
    <row r="42" spans="1:8">
      <c r="A42" s="46"/>
      <c r="B42" s="50"/>
      <c r="C42" s="46"/>
      <c r="D42" s="30" t="s">
        <v>24</v>
      </c>
      <c r="E42" s="27">
        <f>'пр 6 к Пор'!I30+'пр 6 к Пор'!I31</f>
        <v>100</v>
      </c>
      <c r="F42" s="27">
        <f>'пр 6 к Пор'!J30+'пр 6 к Пор'!J31</f>
        <v>100</v>
      </c>
      <c r="G42" s="27">
        <f>'пр 6 к Пор'!K30+'пр 6 к Пор'!K31</f>
        <v>100</v>
      </c>
      <c r="H42" s="27">
        <f t="shared" si="1"/>
        <v>300</v>
      </c>
    </row>
    <row r="43" spans="1:8" ht="47.25">
      <c r="A43" s="46"/>
      <c r="B43" s="50"/>
      <c r="C43" s="46"/>
      <c r="D43" s="8" t="s">
        <v>64</v>
      </c>
      <c r="E43" s="27">
        <v>0</v>
      </c>
      <c r="F43" s="27">
        <v>0</v>
      </c>
      <c r="G43" s="27">
        <v>0</v>
      </c>
      <c r="H43" s="27">
        <f t="shared" si="1"/>
        <v>0</v>
      </c>
    </row>
    <row r="44" spans="1:8">
      <c r="A44" s="46"/>
      <c r="B44" s="51"/>
      <c r="C44" s="46"/>
      <c r="D44" s="30" t="s">
        <v>6</v>
      </c>
      <c r="E44" s="27">
        <v>0</v>
      </c>
      <c r="F44" s="27">
        <v>0</v>
      </c>
      <c r="G44" s="27">
        <v>0</v>
      </c>
      <c r="H44" s="27">
        <f t="shared" si="1"/>
        <v>0</v>
      </c>
    </row>
    <row r="45" spans="1:8">
      <c r="A45" s="52"/>
      <c r="B45" s="56" t="s">
        <v>57</v>
      </c>
      <c r="C45" s="63" t="s">
        <v>53</v>
      </c>
      <c r="D45" s="33" t="s">
        <v>21</v>
      </c>
      <c r="E45" s="34">
        <f>E47+E48+E49+E50+E51</f>
        <v>7747.06</v>
      </c>
      <c r="F45" s="34">
        <f t="shared" ref="F45:G45" si="10">F47+F48+F49+F50+F51</f>
        <v>8047.06</v>
      </c>
      <c r="G45" s="34">
        <f t="shared" si="10"/>
        <v>8047.06</v>
      </c>
      <c r="H45" s="34">
        <f t="shared" si="1"/>
        <v>23841.18</v>
      </c>
    </row>
    <row r="46" spans="1:8">
      <c r="A46" s="52"/>
      <c r="B46" s="62"/>
      <c r="C46" s="63"/>
      <c r="D46" s="30" t="s">
        <v>5</v>
      </c>
      <c r="E46" s="27"/>
      <c r="F46" s="27"/>
      <c r="G46" s="27"/>
      <c r="H46" s="27">
        <f t="shared" si="1"/>
        <v>0</v>
      </c>
    </row>
    <row r="47" spans="1:8">
      <c r="A47" s="52"/>
      <c r="B47" s="62"/>
      <c r="C47" s="63"/>
      <c r="D47" s="7" t="s">
        <v>62</v>
      </c>
      <c r="E47" s="27">
        <v>0</v>
      </c>
      <c r="F47" s="27">
        <v>0</v>
      </c>
      <c r="G47" s="27">
        <v>0</v>
      </c>
      <c r="H47" s="27">
        <f t="shared" si="1"/>
        <v>0</v>
      </c>
    </row>
    <row r="48" spans="1:8">
      <c r="A48" s="52"/>
      <c r="B48" s="62"/>
      <c r="C48" s="63"/>
      <c r="D48" s="30" t="s">
        <v>63</v>
      </c>
      <c r="E48" s="27">
        <v>0</v>
      </c>
      <c r="F48" s="27">
        <v>0</v>
      </c>
      <c r="G48" s="27">
        <v>0</v>
      </c>
      <c r="H48" s="27">
        <f t="shared" si="1"/>
        <v>0</v>
      </c>
    </row>
    <row r="49" spans="1:8">
      <c r="A49" s="52"/>
      <c r="B49" s="62"/>
      <c r="C49" s="63"/>
      <c r="D49" s="30" t="s">
        <v>24</v>
      </c>
      <c r="E49" s="28">
        <f>'пр 6 к Пор'!I34</f>
        <v>7747.06</v>
      </c>
      <c r="F49" s="28">
        <f>'пр 6 к Пор'!J34</f>
        <v>8047.06</v>
      </c>
      <c r="G49" s="28">
        <f>'пр 6 к Пор'!K34</f>
        <v>8047.06</v>
      </c>
      <c r="H49" s="27">
        <f t="shared" si="1"/>
        <v>23841.18</v>
      </c>
    </row>
    <row r="50" spans="1:8" ht="47.25">
      <c r="A50" s="52"/>
      <c r="B50" s="62"/>
      <c r="C50" s="63"/>
      <c r="D50" s="8" t="s">
        <v>64</v>
      </c>
      <c r="E50" s="28">
        <v>0</v>
      </c>
      <c r="F50" s="28">
        <v>0</v>
      </c>
      <c r="G50" s="28">
        <v>0</v>
      </c>
      <c r="H50" s="27">
        <f t="shared" si="1"/>
        <v>0</v>
      </c>
    </row>
    <row r="51" spans="1:8">
      <c r="A51" s="52"/>
      <c r="B51" s="57"/>
      <c r="C51" s="63"/>
      <c r="D51" s="30" t="s">
        <v>6</v>
      </c>
      <c r="E51" s="28">
        <v>0</v>
      </c>
      <c r="F51" s="28">
        <v>0</v>
      </c>
      <c r="G51" s="28">
        <v>0</v>
      </c>
      <c r="H51" s="27">
        <f t="shared" si="1"/>
        <v>0</v>
      </c>
    </row>
  </sheetData>
  <mergeCells count="26">
    <mergeCell ref="F2:H2"/>
    <mergeCell ref="F3:H3"/>
    <mergeCell ref="D14:D15"/>
    <mergeCell ref="C24:C30"/>
    <mergeCell ref="A31:A37"/>
    <mergeCell ref="B31:B37"/>
    <mergeCell ref="C31:C37"/>
    <mergeCell ref="A14:A15"/>
    <mergeCell ref="B14:B15"/>
    <mergeCell ref="C14:C15"/>
    <mergeCell ref="C45:C51"/>
    <mergeCell ref="B45:B51"/>
    <mergeCell ref="A45:A51"/>
    <mergeCell ref="F6:H6"/>
    <mergeCell ref="A38:A44"/>
    <mergeCell ref="B38:B44"/>
    <mergeCell ref="C38:C44"/>
    <mergeCell ref="H14:H15"/>
    <mergeCell ref="A17:A23"/>
    <mergeCell ref="B17:B23"/>
    <mergeCell ref="C17:C23"/>
    <mergeCell ref="A9:H9"/>
    <mergeCell ref="A10:H10"/>
    <mergeCell ref="A11:H11"/>
    <mergeCell ref="A24:A30"/>
    <mergeCell ref="B24:B30"/>
  </mergeCells>
  <pageMargins left="0.19685039370078741" right="0.19685039370078741" top="1.1811023622047245" bottom="0.59055118110236227" header="0.31496062992125984" footer="0.31496062992125984"/>
  <pageSetup paperSize="9" firstPageNumber="54" orientation="landscape" useFirstPageNumber="1" r:id="rId1"/>
  <headerFooter>
    <oddFooter>&amp;C&amp;11&amp;P</oddFooter>
  </headerFooter>
  <rowBreaks count="1" manualBreakCount="1">
    <brk id="19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L20"/>
  <sheetViews>
    <sheetView view="pageBreakPreview" zoomScale="60" zoomScaleNormal="75" workbookViewId="0">
      <selection activeCell="K3" sqref="K3:L3"/>
    </sheetView>
  </sheetViews>
  <sheetFormatPr defaultRowHeight="19.5" customHeight="1"/>
  <cols>
    <col min="1" max="1" width="4.75" style="6" customWidth="1"/>
    <col min="2" max="2" width="35" style="6" customWidth="1"/>
    <col min="3" max="3" width="17.25" style="6" customWidth="1"/>
    <col min="4" max="5" width="7.375" style="6" customWidth="1"/>
    <col min="6" max="6" width="11.375" style="6" customWidth="1"/>
    <col min="7" max="7" width="5.75" style="6" customWidth="1"/>
    <col min="8" max="8" width="12" style="6" customWidth="1"/>
    <col min="9" max="9" width="9.5" style="6" customWidth="1"/>
    <col min="10" max="10" width="9.125" style="6" customWidth="1"/>
    <col min="11" max="11" width="14" style="6" customWidth="1"/>
    <col min="12" max="12" width="34.375" style="6" customWidth="1"/>
    <col min="13" max="16384" width="9" style="6"/>
  </cols>
  <sheetData>
    <row r="1" spans="1:12" ht="19.5" customHeight="1">
      <c r="K1" s="43" t="s">
        <v>75</v>
      </c>
      <c r="L1" s="37"/>
    </row>
    <row r="2" spans="1:12" ht="33.75" customHeight="1">
      <c r="K2" s="60" t="s">
        <v>72</v>
      </c>
      <c r="L2" s="60"/>
    </row>
    <row r="3" spans="1:12" ht="19.5" customHeight="1">
      <c r="K3" s="61" t="s">
        <v>111</v>
      </c>
      <c r="L3" s="61"/>
    </row>
    <row r="6" spans="1:12" ht="107.25" customHeight="1">
      <c r="K6" s="70" t="s">
        <v>69</v>
      </c>
      <c r="L6" s="71"/>
    </row>
    <row r="7" spans="1:12" ht="19.5" customHeight="1">
      <c r="K7" s="9"/>
    </row>
    <row r="8" spans="1:12" ht="19.5" customHeight="1">
      <c r="A8" s="2"/>
    </row>
    <row r="9" spans="1:12" ht="19.5" customHeight="1">
      <c r="A9" s="47" t="s">
        <v>1</v>
      </c>
      <c r="B9" s="47"/>
      <c r="C9" s="47"/>
      <c r="D9" s="47"/>
      <c r="E9" s="47"/>
      <c r="F9" s="47"/>
      <c r="G9" s="47"/>
      <c r="H9" s="47"/>
      <c r="I9" s="47"/>
      <c r="J9" s="47"/>
      <c r="K9" s="47"/>
      <c r="L9" s="47"/>
    </row>
    <row r="10" spans="1:12" ht="19.5" customHeight="1">
      <c r="A10" s="48" t="s">
        <v>35</v>
      </c>
      <c r="B10" s="48"/>
      <c r="C10" s="48"/>
      <c r="D10" s="48"/>
      <c r="E10" s="48"/>
      <c r="F10" s="48"/>
      <c r="G10" s="48"/>
      <c r="H10" s="48"/>
      <c r="I10" s="48"/>
      <c r="J10" s="48"/>
      <c r="K10" s="48"/>
      <c r="L10" s="48"/>
    </row>
    <row r="11" spans="1:12" ht="19.5" customHeight="1">
      <c r="A11" s="2"/>
    </row>
    <row r="12" spans="1:12" ht="52.5" customHeight="1">
      <c r="A12" s="52" t="s">
        <v>3</v>
      </c>
      <c r="B12" s="52" t="s">
        <v>25</v>
      </c>
      <c r="C12" s="52" t="s">
        <v>10</v>
      </c>
      <c r="D12" s="52" t="s">
        <v>8</v>
      </c>
      <c r="E12" s="52"/>
      <c r="F12" s="52"/>
      <c r="G12" s="52"/>
      <c r="H12" s="52" t="s">
        <v>26</v>
      </c>
      <c r="I12" s="52"/>
      <c r="J12" s="52"/>
      <c r="K12" s="52"/>
      <c r="L12" s="52" t="s">
        <v>27</v>
      </c>
    </row>
    <row r="13" spans="1:12" ht="105.75" customHeight="1">
      <c r="A13" s="52"/>
      <c r="B13" s="52"/>
      <c r="C13" s="52"/>
      <c r="D13" s="11" t="s">
        <v>10</v>
      </c>
      <c r="E13" s="11" t="s">
        <v>11</v>
      </c>
      <c r="F13" s="11" t="s">
        <v>12</v>
      </c>
      <c r="G13" s="11" t="s">
        <v>13</v>
      </c>
      <c r="H13" s="11">
        <v>2017</v>
      </c>
      <c r="I13" s="11">
        <v>2018</v>
      </c>
      <c r="J13" s="11">
        <v>2019</v>
      </c>
      <c r="K13" s="11" t="s">
        <v>28</v>
      </c>
      <c r="L13" s="52"/>
    </row>
    <row r="14" spans="1:12" ht="19.5" customHeight="1">
      <c r="A14" s="11">
        <v>1</v>
      </c>
      <c r="B14" s="11">
        <v>2</v>
      </c>
      <c r="C14" s="11">
        <v>3</v>
      </c>
      <c r="D14" s="11">
        <v>4</v>
      </c>
      <c r="E14" s="11">
        <v>5</v>
      </c>
      <c r="F14" s="11">
        <v>6</v>
      </c>
      <c r="G14" s="11">
        <v>7</v>
      </c>
      <c r="H14" s="11">
        <v>8</v>
      </c>
      <c r="I14" s="11">
        <v>9</v>
      </c>
      <c r="J14" s="11">
        <v>10</v>
      </c>
      <c r="K14" s="11">
        <v>11</v>
      </c>
      <c r="L14" s="11">
        <v>12</v>
      </c>
    </row>
    <row r="15" spans="1:12" ht="19.5" customHeight="1">
      <c r="A15" s="67" t="s">
        <v>37</v>
      </c>
      <c r="B15" s="68"/>
      <c r="C15" s="68"/>
      <c r="D15" s="68"/>
      <c r="E15" s="68"/>
      <c r="F15" s="68"/>
      <c r="G15" s="68"/>
      <c r="H15" s="68"/>
      <c r="I15" s="68"/>
      <c r="J15" s="68"/>
      <c r="K15" s="68"/>
      <c r="L15" s="69"/>
    </row>
    <row r="16" spans="1:12" ht="36.75" customHeight="1">
      <c r="A16" s="10"/>
      <c r="B16" s="67" t="s">
        <v>38</v>
      </c>
      <c r="C16" s="68"/>
      <c r="D16" s="68"/>
      <c r="E16" s="68"/>
      <c r="F16" s="68"/>
      <c r="G16" s="69"/>
      <c r="H16" s="10"/>
      <c r="I16" s="10"/>
      <c r="J16" s="10"/>
      <c r="K16" s="10"/>
      <c r="L16" s="10"/>
    </row>
    <row r="17" spans="1:12" ht="108.75" customHeight="1">
      <c r="A17" s="10"/>
      <c r="B17" s="10" t="s">
        <v>36</v>
      </c>
      <c r="C17" s="10"/>
      <c r="D17" s="16">
        <v>241</v>
      </c>
      <c r="E17" s="16" t="s">
        <v>39</v>
      </c>
      <c r="F17" s="16" t="s">
        <v>40</v>
      </c>
      <c r="G17" s="16" t="s">
        <v>110</v>
      </c>
      <c r="H17" s="13">
        <f>500+300</f>
        <v>800</v>
      </c>
      <c r="I17" s="13">
        <v>500</v>
      </c>
      <c r="J17" s="13">
        <v>500</v>
      </c>
      <c r="K17" s="13">
        <f>H17+I17+J17</f>
        <v>1800</v>
      </c>
      <c r="L17" s="10" t="s">
        <v>67</v>
      </c>
    </row>
    <row r="18" spans="1:12" ht="19.5" customHeight="1">
      <c r="A18" s="10"/>
      <c r="B18" s="67" t="s">
        <v>34</v>
      </c>
      <c r="C18" s="68"/>
      <c r="D18" s="68"/>
      <c r="E18" s="68"/>
      <c r="F18" s="68"/>
      <c r="G18" s="69"/>
      <c r="H18" s="10"/>
      <c r="I18" s="10"/>
      <c r="J18" s="10"/>
      <c r="K18" s="10"/>
      <c r="L18" s="10"/>
    </row>
    <row r="19" spans="1:12" ht="109.5" customHeight="1">
      <c r="A19" s="10"/>
      <c r="B19" s="17" t="s">
        <v>41</v>
      </c>
      <c r="C19" s="17" t="s">
        <v>31</v>
      </c>
      <c r="D19" s="16">
        <v>241</v>
      </c>
      <c r="E19" s="16" t="s">
        <v>39</v>
      </c>
      <c r="F19" s="16" t="s">
        <v>42</v>
      </c>
      <c r="G19" s="16" t="s">
        <v>110</v>
      </c>
      <c r="H19" s="13">
        <v>100</v>
      </c>
      <c r="I19" s="13">
        <v>100</v>
      </c>
      <c r="J19" s="13">
        <v>100</v>
      </c>
      <c r="K19" s="13">
        <f>H19+I19+J19</f>
        <v>300</v>
      </c>
      <c r="L19" s="10" t="s">
        <v>68</v>
      </c>
    </row>
    <row r="20" spans="1:12" ht="19.5" customHeight="1">
      <c r="A20" s="10"/>
      <c r="B20" s="18" t="s">
        <v>29</v>
      </c>
      <c r="C20" s="18"/>
      <c r="D20" s="18"/>
      <c r="E20" s="18"/>
      <c r="F20" s="18"/>
      <c r="G20" s="18"/>
      <c r="H20" s="19">
        <f>H19+H17</f>
        <v>900</v>
      </c>
      <c r="I20" s="19">
        <f t="shared" ref="I20:K20" si="0">I19+I17</f>
        <v>600</v>
      </c>
      <c r="J20" s="19">
        <f t="shared" si="0"/>
        <v>600</v>
      </c>
      <c r="K20" s="19">
        <f t="shared" si="0"/>
        <v>2100</v>
      </c>
      <c r="L20" s="10"/>
    </row>
  </sheetData>
  <mergeCells count="14">
    <mergeCell ref="K2:L2"/>
    <mergeCell ref="K3:L3"/>
    <mergeCell ref="K6:L6"/>
    <mergeCell ref="A15:L15"/>
    <mergeCell ref="B16:G16"/>
    <mergeCell ref="B18:G18"/>
    <mergeCell ref="A9:L9"/>
    <mergeCell ref="A10:L10"/>
    <mergeCell ref="A12:A13"/>
    <mergeCell ref="B12:B13"/>
    <mergeCell ref="C12:C13"/>
    <mergeCell ref="D12:G12"/>
    <mergeCell ref="H12:K12"/>
    <mergeCell ref="L12:L13"/>
  </mergeCells>
  <pageMargins left="0.19685039370078741" right="0.19685039370078741" top="1.1811023622047245" bottom="0.19685039370078741" header="0.31496062992125984" footer="0.31496062992125984"/>
  <pageSetup paperSize="9" scale="80" firstPageNumber="32" orientation="landscape" useFirstPageNumber="1" r:id="rId1"/>
  <headerFooter scaleWithDoc="0">
    <oddFooter>&amp;C&amp;11&amp;P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L18"/>
  <sheetViews>
    <sheetView view="pageBreakPreview" zoomScale="60" zoomScaleNormal="100" workbookViewId="0">
      <selection activeCell="K3" sqref="K3:L3"/>
    </sheetView>
  </sheetViews>
  <sheetFormatPr defaultRowHeight="15.75"/>
  <cols>
    <col min="1" max="1" width="4.75" style="1" customWidth="1"/>
    <col min="2" max="2" width="19.75" style="1" customWidth="1"/>
    <col min="3" max="3" width="7.75" style="1" customWidth="1"/>
    <col min="4" max="4" width="5.5" style="1" customWidth="1"/>
    <col min="5" max="5" width="6.25" style="1" customWidth="1"/>
    <col min="6" max="6" width="10.375" style="1" customWidth="1"/>
    <col min="7" max="7" width="4.625" style="1" customWidth="1"/>
    <col min="8" max="8" width="10.75" style="1" customWidth="1"/>
    <col min="9" max="9" width="9.25" style="1" customWidth="1"/>
    <col min="10" max="10" width="9.125" style="1" customWidth="1"/>
    <col min="11" max="11" width="19" style="1" customWidth="1"/>
    <col min="12" max="12" width="24.5" style="1" customWidth="1"/>
    <col min="13" max="16384" width="9" style="1"/>
  </cols>
  <sheetData>
    <row r="1" spans="1:12">
      <c r="K1" s="43" t="s">
        <v>73</v>
      </c>
      <c r="L1" s="37"/>
    </row>
    <row r="2" spans="1:12" ht="32.25" customHeight="1">
      <c r="K2" s="60" t="s">
        <v>72</v>
      </c>
      <c r="L2" s="60"/>
    </row>
    <row r="3" spans="1:12">
      <c r="K3" s="61" t="s">
        <v>112</v>
      </c>
      <c r="L3" s="61"/>
    </row>
    <row r="6" spans="1:12" ht="103.5" customHeight="1">
      <c r="K6" s="64" t="s">
        <v>70</v>
      </c>
      <c r="L6" s="64"/>
    </row>
    <row r="7" spans="1:12">
      <c r="K7" s="20"/>
    </row>
    <row r="8" spans="1:12">
      <c r="A8" s="14"/>
    </row>
    <row r="9" spans="1:12">
      <c r="A9" s="65" t="s">
        <v>1</v>
      </c>
      <c r="B9" s="65"/>
      <c r="C9" s="65"/>
      <c r="D9" s="65"/>
      <c r="E9" s="65"/>
      <c r="F9" s="65"/>
      <c r="G9" s="65"/>
      <c r="H9" s="65"/>
      <c r="I9" s="65"/>
      <c r="J9" s="65"/>
      <c r="K9" s="65"/>
      <c r="L9" s="65"/>
    </row>
    <row r="10" spans="1:12" ht="41.25" customHeight="1">
      <c r="A10" s="66" t="s">
        <v>43</v>
      </c>
      <c r="B10" s="66"/>
      <c r="C10" s="66"/>
      <c r="D10" s="66"/>
      <c r="E10" s="66"/>
      <c r="F10" s="66"/>
      <c r="G10" s="66"/>
      <c r="H10" s="66"/>
      <c r="I10" s="66"/>
      <c r="J10" s="66"/>
      <c r="K10" s="66"/>
      <c r="L10" s="66"/>
    </row>
    <row r="11" spans="1:12">
      <c r="A11" s="14"/>
    </row>
    <row r="12" spans="1:12" ht="33.75" customHeight="1">
      <c r="A12" s="52" t="s">
        <v>3</v>
      </c>
      <c r="B12" s="52" t="s">
        <v>25</v>
      </c>
      <c r="C12" s="52" t="s">
        <v>10</v>
      </c>
      <c r="D12" s="52" t="s">
        <v>8</v>
      </c>
      <c r="E12" s="52"/>
      <c r="F12" s="52"/>
      <c r="G12" s="52"/>
      <c r="H12" s="52" t="s">
        <v>26</v>
      </c>
      <c r="I12" s="52"/>
      <c r="J12" s="52"/>
      <c r="K12" s="52"/>
      <c r="L12" s="52" t="s">
        <v>27</v>
      </c>
    </row>
    <row r="13" spans="1:12" ht="79.5" customHeight="1">
      <c r="A13" s="52"/>
      <c r="B13" s="52"/>
      <c r="C13" s="52"/>
      <c r="D13" s="29" t="s">
        <v>10</v>
      </c>
      <c r="E13" s="29" t="s">
        <v>11</v>
      </c>
      <c r="F13" s="29" t="s">
        <v>12</v>
      </c>
      <c r="G13" s="29" t="s">
        <v>13</v>
      </c>
      <c r="H13" s="29">
        <v>2017</v>
      </c>
      <c r="I13" s="29">
        <v>2018</v>
      </c>
      <c r="J13" s="29">
        <v>2019</v>
      </c>
      <c r="K13" s="29" t="s">
        <v>28</v>
      </c>
      <c r="L13" s="52"/>
    </row>
    <row r="14" spans="1:12">
      <c r="A14" s="29">
        <v>1</v>
      </c>
      <c r="B14" s="29">
        <v>2</v>
      </c>
      <c r="C14" s="29">
        <v>3</v>
      </c>
      <c r="D14" s="29">
        <v>4</v>
      </c>
      <c r="E14" s="29">
        <v>5</v>
      </c>
      <c r="F14" s="29">
        <v>6</v>
      </c>
      <c r="G14" s="29">
        <v>7</v>
      </c>
      <c r="H14" s="29">
        <v>8</v>
      </c>
      <c r="I14" s="29">
        <v>9</v>
      </c>
      <c r="J14" s="29">
        <v>10</v>
      </c>
      <c r="K14" s="29">
        <v>11</v>
      </c>
      <c r="L14" s="29">
        <v>12</v>
      </c>
    </row>
    <row r="15" spans="1:12" ht="36" customHeight="1">
      <c r="A15" s="30"/>
      <c r="B15" s="67" t="s">
        <v>44</v>
      </c>
      <c r="C15" s="68"/>
      <c r="D15" s="68"/>
      <c r="E15" s="68"/>
      <c r="F15" s="68"/>
      <c r="G15" s="68"/>
      <c r="H15" s="68"/>
      <c r="I15" s="68"/>
      <c r="J15" s="68"/>
      <c r="K15" s="68"/>
      <c r="L15" s="69"/>
    </row>
    <row r="16" spans="1:12" ht="53.25" customHeight="1">
      <c r="A16" s="30"/>
      <c r="B16" s="67" t="s">
        <v>45</v>
      </c>
      <c r="C16" s="68"/>
      <c r="D16" s="68"/>
      <c r="E16" s="68"/>
      <c r="F16" s="68"/>
      <c r="G16" s="69"/>
      <c r="H16" s="30"/>
      <c r="I16" s="30"/>
      <c r="J16" s="30"/>
      <c r="K16" s="30"/>
      <c r="L16" s="30"/>
    </row>
    <row r="17" spans="1:12" ht="110.25">
      <c r="A17" s="29" t="s">
        <v>30</v>
      </c>
      <c r="B17" s="30" t="s">
        <v>46</v>
      </c>
      <c r="C17" s="30" t="s">
        <v>31</v>
      </c>
      <c r="D17" s="30">
        <v>241</v>
      </c>
      <c r="E17" s="15" t="s">
        <v>32</v>
      </c>
      <c r="F17" s="15" t="s">
        <v>47</v>
      </c>
      <c r="G17" s="15" t="s">
        <v>110</v>
      </c>
      <c r="H17" s="21">
        <f>8047.06-300</f>
        <v>7747.06</v>
      </c>
      <c r="I17" s="21">
        <v>8047.06</v>
      </c>
      <c r="J17" s="21">
        <v>8047.06</v>
      </c>
      <c r="K17" s="21">
        <f>H17+I17+J17</f>
        <v>23841.18</v>
      </c>
      <c r="L17" s="30" t="s">
        <v>48</v>
      </c>
    </row>
    <row r="18" spans="1:12" ht="39" customHeight="1">
      <c r="A18" s="72" t="s">
        <v>29</v>
      </c>
      <c r="B18" s="73"/>
      <c r="C18" s="33"/>
      <c r="D18" s="33"/>
      <c r="E18" s="33"/>
      <c r="F18" s="33"/>
      <c r="G18" s="33"/>
      <c r="H18" s="35">
        <f>H17</f>
        <v>7747.06</v>
      </c>
      <c r="I18" s="35">
        <f t="shared" ref="I18:K18" si="0">I17</f>
        <v>8047.06</v>
      </c>
      <c r="J18" s="35">
        <f t="shared" si="0"/>
        <v>8047.06</v>
      </c>
      <c r="K18" s="35">
        <f t="shared" si="0"/>
        <v>23841.18</v>
      </c>
      <c r="L18" s="33"/>
    </row>
  </sheetData>
  <mergeCells count="14">
    <mergeCell ref="K2:L2"/>
    <mergeCell ref="K3:L3"/>
    <mergeCell ref="K6:L6"/>
    <mergeCell ref="B15:L15"/>
    <mergeCell ref="B16:G16"/>
    <mergeCell ref="A18:B18"/>
    <mergeCell ref="A9:L9"/>
    <mergeCell ref="A10:L10"/>
    <mergeCell ref="A12:A13"/>
    <mergeCell ref="B12:B13"/>
    <mergeCell ref="C12:C13"/>
    <mergeCell ref="D12:G12"/>
    <mergeCell ref="H12:K12"/>
    <mergeCell ref="L12:L13"/>
  </mergeCells>
  <pageMargins left="0.19685039370078741" right="0.19685039370078741" top="1.1811023622047245" bottom="0.19685039370078741" header="0.31496062992125984" footer="0.31496062992125984"/>
  <pageSetup paperSize="9" firstPageNumber="46" orientation="landscape" useFirstPageNumber="1" r:id="rId1"/>
  <headerFooter scaleWithDoc="0">
    <oddFooter>&amp;C&amp;11&amp;P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H27"/>
  <sheetViews>
    <sheetView tabSelected="1" view="pageBreakPreview" zoomScale="60" zoomScaleNormal="100" workbookViewId="0">
      <selection activeCell="G25" sqref="G25"/>
    </sheetView>
  </sheetViews>
  <sheetFormatPr defaultRowHeight="15.75"/>
  <cols>
    <col min="2" max="2" width="48.75" customWidth="1"/>
    <col min="3" max="3" width="10.25" customWidth="1"/>
    <col min="4" max="4" width="14.375" customWidth="1"/>
  </cols>
  <sheetData>
    <row r="1" spans="1:8">
      <c r="F1" s="38" t="s">
        <v>71</v>
      </c>
      <c r="G1" s="38"/>
    </row>
    <row r="2" spans="1:8" ht="48" customHeight="1">
      <c r="F2" s="60" t="s">
        <v>72</v>
      </c>
      <c r="G2" s="60"/>
      <c r="H2" s="60"/>
    </row>
    <row r="3" spans="1:8">
      <c r="F3" s="88" t="s">
        <v>113</v>
      </c>
      <c r="G3" s="88"/>
      <c r="H3" s="88"/>
    </row>
    <row r="6" spans="1:8" ht="141" customHeight="1">
      <c r="F6" s="86" t="s">
        <v>76</v>
      </c>
      <c r="G6" s="86"/>
      <c r="H6" s="86"/>
    </row>
    <row r="9" spans="1:8">
      <c r="A9" s="87" t="s">
        <v>1</v>
      </c>
      <c r="B9" s="87"/>
      <c r="C9" s="87"/>
      <c r="D9" s="87"/>
      <c r="E9" s="87"/>
      <c r="F9" s="87"/>
      <c r="G9" s="87"/>
      <c r="H9" s="87"/>
    </row>
    <row r="10" spans="1:8" ht="35.25" customHeight="1">
      <c r="A10" s="85" t="s">
        <v>77</v>
      </c>
      <c r="B10" s="85"/>
      <c r="C10" s="85"/>
      <c r="D10" s="85"/>
      <c r="E10" s="85"/>
      <c r="F10" s="85"/>
      <c r="G10" s="85"/>
      <c r="H10" s="85"/>
    </row>
    <row r="11" spans="1:8">
      <c r="A11" s="45"/>
      <c r="B11" s="45"/>
      <c r="C11" s="45"/>
      <c r="D11" s="45"/>
      <c r="E11" s="45"/>
      <c r="F11" s="45"/>
      <c r="G11" s="45"/>
      <c r="H11" s="45"/>
    </row>
    <row r="12" spans="1:8" ht="31.5" customHeight="1">
      <c r="A12" s="78" t="s">
        <v>3</v>
      </c>
      <c r="B12" s="78" t="s">
        <v>78</v>
      </c>
      <c r="C12" s="77" t="s">
        <v>79</v>
      </c>
      <c r="D12" s="77" t="s">
        <v>80</v>
      </c>
      <c r="E12" s="78" t="s">
        <v>81</v>
      </c>
      <c r="F12" s="78"/>
      <c r="G12" s="78"/>
      <c r="H12" s="78"/>
    </row>
    <row r="13" spans="1:8">
      <c r="A13" s="78"/>
      <c r="B13" s="78"/>
      <c r="C13" s="77"/>
      <c r="D13" s="77"/>
      <c r="E13" s="42">
        <v>2016</v>
      </c>
      <c r="F13" s="42">
        <v>2017</v>
      </c>
      <c r="G13" s="42">
        <v>2018</v>
      </c>
      <c r="H13" s="42">
        <v>2019</v>
      </c>
    </row>
    <row r="14" spans="1:8">
      <c r="A14" s="41">
        <v>1</v>
      </c>
      <c r="B14" s="41">
        <v>2</v>
      </c>
      <c r="C14" s="41">
        <v>3</v>
      </c>
      <c r="D14" s="41">
        <v>4</v>
      </c>
      <c r="E14" s="41">
        <v>5</v>
      </c>
      <c r="F14" s="41">
        <v>6</v>
      </c>
      <c r="G14" s="41">
        <v>7</v>
      </c>
      <c r="H14" s="41">
        <v>8</v>
      </c>
    </row>
    <row r="15" spans="1:8" ht="36" customHeight="1">
      <c r="A15" s="79" t="s">
        <v>82</v>
      </c>
      <c r="B15" s="80"/>
      <c r="C15" s="80"/>
      <c r="D15" s="80"/>
      <c r="E15" s="80"/>
      <c r="F15" s="80"/>
      <c r="G15" s="80"/>
      <c r="H15" s="81"/>
    </row>
    <row r="16" spans="1:8">
      <c r="A16" s="39" t="s">
        <v>83</v>
      </c>
      <c r="B16" s="82" t="s">
        <v>84</v>
      </c>
      <c r="C16" s="83"/>
      <c r="D16" s="83"/>
      <c r="E16" s="83"/>
      <c r="F16" s="83"/>
      <c r="G16" s="83"/>
      <c r="H16" s="84"/>
    </row>
    <row r="17" spans="1:8" ht="15.75" customHeight="1">
      <c r="A17" s="41">
        <v>1</v>
      </c>
      <c r="B17" s="39" t="s">
        <v>85</v>
      </c>
      <c r="C17" s="41" t="s">
        <v>86</v>
      </c>
      <c r="D17" s="74" t="s">
        <v>87</v>
      </c>
      <c r="E17" s="41">
        <v>11.7</v>
      </c>
      <c r="F17" s="41">
        <v>12.3</v>
      </c>
      <c r="G17" s="41">
        <v>13</v>
      </c>
      <c r="H17" s="41">
        <v>13.7</v>
      </c>
    </row>
    <row r="18" spans="1:8">
      <c r="A18" s="41" t="s">
        <v>88</v>
      </c>
      <c r="B18" s="39" t="s">
        <v>89</v>
      </c>
      <c r="C18" s="41" t="s">
        <v>86</v>
      </c>
      <c r="D18" s="75"/>
      <c r="E18" s="41">
        <v>10.3</v>
      </c>
      <c r="F18" s="41">
        <v>10.9</v>
      </c>
      <c r="G18" s="41">
        <v>11.6</v>
      </c>
      <c r="H18" s="41">
        <v>12.3</v>
      </c>
    </row>
    <row r="19" spans="1:8">
      <c r="A19" s="41" t="s">
        <v>90</v>
      </c>
      <c r="B19" s="39" t="s">
        <v>91</v>
      </c>
      <c r="C19" s="41" t="s">
        <v>86</v>
      </c>
      <c r="D19" s="75"/>
      <c r="E19" s="41">
        <v>1.4</v>
      </c>
      <c r="F19" s="41">
        <v>1.4</v>
      </c>
      <c r="G19" s="41">
        <v>1.4</v>
      </c>
      <c r="H19" s="41">
        <v>1.4</v>
      </c>
    </row>
    <row r="20" spans="1:8">
      <c r="A20" s="41" t="s">
        <v>92</v>
      </c>
      <c r="B20" s="39" t="s">
        <v>93</v>
      </c>
      <c r="C20" s="41" t="s">
        <v>86</v>
      </c>
      <c r="D20" s="75"/>
      <c r="E20" s="41">
        <v>0</v>
      </c>
      <c r="F20" s="41">
        <v>0</v>
      </c>
      <c r="G20" s="41">
        <v>0</v>
      </c>
      <c r="H20" s="41">
        <v>0</v>
      </c>
    </row>
    <row r="21" spans="1:8">
      <c r="A21" s="41">
        <v>2</v>
      </c>
      <c r="B21" s="39" t="s">
        <v>94</v>
      </c>
      <c r="C21" s="41" t="s">
        <v>86</v>
      </c>
      <c r="D21" s="75"/>
      <c r="E21" s="41">
        <v>130</v>
      </c>
      <c r="F21" s="41">
        <v>130</v>
      </c>
      <c r="G21" s="41">
        <v>130</v>
      </c>
      <c r="H21" s="41">
        <v>130</v>
      </c>
    </row>
    <row r="22" spans="1:8">
      <c r="A22" s="41">
        <v>3</v>
      </c>
      <c r="B22" s="39" t="s">
        <v>95</v>
      </c>
      <c r="C22" s="41" t="s">
        <v>96</v>
      </c>
      <c r="D22" s="75"/>
      <c r="E22" s="41">
        <v>410</v>
      </c>
      <c r="F22" s="41">
        <v>410</v>
      </c>
      <c r="G22" s="41">
        <v>410</v>
      </c>
      <c r="H22" s="41">
        <v>410</v>
      </c>
    </row>
    <row r="23" spans="1:8">
      <c r="A23" s="41">
        <v>4</v>
      </c>
      <c r="B23" s="39" t="s">
        <v>106</v>
      </c>
      <c r="C23" s="41" t="s">
        <v>105</v>
      </c>
      <c r="D23" s="76"/>
      <c r="E23" s="41">
        <v>19</v>
      </c>
      <c r="F23" s="41">
        <v>20</v>
      </c>
      <c r="G23" s="41">
        <v>22</v>
      </c>
      <c r="H23" s="41">
        <v>25</v>
      </c>
    </row>
    <row r="24" spans="1:8">
      <c r="A24" s="39" t="s">
        <v>97</v>
      </c>
      <c r="B24" s="39" t="s">
        <v>98</v>
      </c>
      <c r="C24" s="41"/>
      <c r="D24" s="39"/>
      <c r="E24" s="41"/>
      <c r="F24" s="41"/>
      <c r="G24" s="41"/>
      <c r="H24" s="41"/>
    </row>
    <row r="25" spans="1:8" ht="78.75">
      <c r="A25" s="41">
        <v>4</v>
      </c>
      <c r="B25" s="40" t="s">
        <v>99</v>
      </c>
      <c r="C25" s="41" t="s">
        <v>100</v>
      </c>
      <c r="D25" s="74" t="s">
        <v>31</v>
      </c>
      <c r="E25" s="44">
        <v>0</v>
      </c>
      <c r="F25" s="44">
        <v>3</v>
      </c>
      <c r="G25" s="44">
        <v>3</v>
      </c>
      <c r="H25" s="44">
        <v>3</v>
      </c>
    </row>
    <row r="26" spans="1:8">
      <c r="A26" s="41" t="s">
        <v>101</v>
      </c>
      <c r="B26" s="39" t="s">
        <v>102</v>
      </c>
      <c r="C26" s="41" t="s">
        <v>100</v>
      </c>
      <c r="D26" s="75"/>
      <c r="E26" s="41">
        <v>0</v>
      </c>
      <c r="F26" s="41">
        <v>1</v>
      </c>
      <c r="G26" s="41">
        <v>1</v>
      </c>
      <c r="H26" s="41">
        <v>1</v>
      </c>
    </row>
    <row r="27" spans="1:8">
      <c r="A27" s="41" t="s">
        <v>103</v>
      </c>
      <c r="B27" s="39" t="s">
        <v>104</v>
      </c>
      <c r="C27" s="41" t="s">
        <v>100</v>
      </c>
      <c r="D27" s="76"/>
      <c r="E27" s="41">
        <v>0</v>
      </c>
      <c r="F27" s="41">
        <v>2</v>
      </c>
      <c r="G27" s="41">
        <v>2</v>
      </c>
      <c r="H27" s="41">
        <v>2</v>
      </c>
    </row>
  </sheetData>
  <mergeCells count="14">
    <mergeCell ref="A10:H10"/>
    <mergeCell ref="F6:H6"/>
    <mergeCell ref="A9:H9"/>
    <mergeCell ref="E12:H12"/>
    <mergeCell ref="F2:H2"/>
    <mergeCell ref="F3:H3"/>
    <mergeCell ref="D25:D27"/>
    <mergeCell ref="D12:D13"/>
    <mergeCell ref="C12:C13"/>
    <mergeCell ref="B12:B13"/>
    <mergeCell ref="A12:A13"/>
    <mergeCell ref="D17:D23"/>
    <mergeCell ref="A15:H15"/>
    <mergeCell ref="B16:H16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3</vt:i4>
      </vt:variant>
    </vt:vector>
  </HeadingPairs>
  <TitlesOfParts>
    <vt:vector size="8" baseType="lpstr">
      <vt:lpstr>пр 6 к Пор</vt:lpstr>
      <vt:lpstr>пр 7 к Пор</vt:lpstr>
      <vt:lpstr>пр.2 к ПП 2</vt:lpstr>
      <vt:lpstr>пр. 2 к ПП 4</vt:lpstr>
      <vt:lpstr>пр 1 к ПП 2</vt:lpstr>
      <vt:lpstr>'пр 6 к Пор'!Заголовки_для_печати</vt:lpstr>
      <vt:lpstr>'пр 7 к Пор'!Заголовки_для_печати</vt:lpstr>
      <vt:lpstr>'пр 7 к Пор'!Область_печати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 Л. Моховикова</dc:creator>
  <cp:lastModifiedBy>Анна П. Самйлова</cp:lastModifiedBy>
  <cp:lastPrinted>2017-06-26T09:54:51Z</cp:lastPrinted>
  <dcterms:created xsi:type="dcterms:W3CDTF">2016-10-20T04:37:12Z</dcterms:created>
  <dcterms:modified xsi:type="dcterms:W3CDTF">2017-06-26T10:09:05Z</dcterms:modified>
</cp:coreProperties>
</file>