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7"/>
  </bookViews>
  <sheets>
    <sheet name="ПР1" sheetId="1" r:id="rId1"/>
    <sheet name="Пр2" sheetId="2" r:id="rId2"/>
    <sheet name="Пр3 " sheetId="3" r:id="rId3"/>
    <sheet name="Пр4" sheetId="4" r:id="rId4"/>
    <sheet name="Пр5" sheetId="5" r:id="rId5"/>
    <sheet name="Пр. 6" sheetId="6" r:id="rId6"/>
    <sheet name="Пр. 7" sheetId="7" r:id="rId7"/>
    <sheet name="Пр8" sheetId="8" r:id="rId8"/>
  </sheets>
  <externalReferences>
    <externalReference r:id="rId9"/>
    <externalReference r:id="rId10"/>
  </externalReferences>
  <definedNames>
    <definedName name="_xlnm.Print_Titles" localSheetId="5">'Пр. 6'!$7:$8</definedName>
    <definedName name="_xlnm.Print_Titles" localSheetId="6">'Пр. 7'!$8:$8</definedName>
    <definedName name="_xlnm.Print_Titles" localSheetId="0">ПР1!$9:$9</definedName>
    <definedName name="_xlnm.Print_Titles" localSheetId="1">Пр2!$8:$9</definedName>
    <definedName name="_xlnm.Print_Titles" localSheetId="2">'Пр3 '!$9:$10</definedName>
    <definedName name="_xlnm.Print_Titles" localSheetId="3">Пр4!$8:$9</definedName>
    <definedName name="_xlnm.Print_Titles" localSheetId="4">Пр5!$8:$8</definedName>
    <definedName name="_xlnm.Print_Titles" localSheetId="7">Пр8!$8:$9</definedName>
    <definedName name="_xlnm.Print_Area" localSheetId="5">'Пр. 6'!$A$1:$M$26</definedName>
    <definedName name="_xlnm.Print_Area" localSheetId="0">ПР1!$A$1:$K$44</definedName>
    <definedName name="_xlnm.Print_Area" localSheetId="2">'Пр3 '!$A$1:$L$62</definedName>
    <definedName name="_xlnm.Print_Area" localSheetId="3">Пр4!$A$1:$H$67</definedName>
    <definedName name="_xlnm.Print_Area" localSheetId="4">Пр5!$A$1:$I$24</definedName>
    <definedName name="_xlnm.Print_Area" localSheetId="7">Пр8!$A$1:$M$27</definedName>
  </definedNames>
  <calcPr calcId="144525"/>
</workbook>
</file>

<file path=xl/calcChain.xml><?xml version="1.0" encoding="utf-8"?>
<calcChain xmlns="http://schemas.openxmlformats.org/spreadsheetml/2006/main">
  <c r="K13" i="8" l="1"/>
  <c r="K11" i="8" s="1"/>
  <c r="J13" i="8"/>
  <c r="L12" i="8"/>
  <c r="J11" i="8"/>
  <c r="I11" i="8"/>
  <c r="H11" i="8"/>
  <c r="L19" i="6"/>
  <c r="L18" i="6" s="1"/>
  <c r="I18" i="6"/>
  <c r="L17" i="6"/>
  <c r="I15" i="6"/>
  <c r="L15" i="6" s="1"/>
  <c r="L14" i="6"/>
  <c r="L13" i="6"/>
  <c r="L12" i="6"/>
  <c r="L11" i="6"/>
  <c r="K10" i="6"/>
  <c r="K9" i="6" s="1"/>
  <c r="J10" i="6"/>
  <c r="J9" i="6" s="1"/>
  <c r="H10" i="6"/>
  <c r="H9" i="6" s="1"/>
  <c r="I18" i="5"/>
  <c r="H18" i="5"/>
  <c r="G18" i="5"/>
  <c r="K36" i="1"/>
  <c r="J36" i="1"/>
  <c r="I36" i="1"/>
  <c r="H36" i="1"/>
  <c r="G36" i="1"/>
  <c r="F36" i="1"/>
  <c r="C36" i="1"/>
  <c r="B36" i="1"/>
  <c r="A36" i="1"/>
  <c r="K35" i="1"/>
  <c r="J35" i="1"/>
  <c r="I35" i="1"/>
  <c r="H35" i="1"/>
  <c r="G35" i="1"/>
  <c r="F35" i="1"/>
  <c r="C35" i="1"/>
  <c r="B35" i="1"/>
  <c r="A35" i="1"/>
  <c r="K34" i="1"/>
  <c r="J34" i="1"/>
  <c r="I34" i="1"/>
  <c r="H34" i="1"/>
  <c r="G34" i="1"/>
  <c r="F34" i="1"/>
  <c r="C34" i="1"/>
  <c r="B34" i="1"/>
  <c r="A34" i="1"/>
  <c r="B33" i="1"/>
  <c r="A33" i="1"/>
  <c r="L32" i="1"/>
  <c r="K31" i="1"/>
  <c r="J31" i="1"/>
  <c r="I31" i="1"/>
  <c r="H31" i="1"/>
  <c r="G31" i="1"/>
  <c r="F31" i="1"/>
  <c r="B31" i="1"/>
  <c r="A31" i="1"/>
  <c r="L30" i="1"/>
  <c r="A30" i="1"/>
  <c r="B29" i="1"/>
  <c r="K28" i="1"/>
  <c r="J28" i="1"/>
  <c r="I28" i="1"/>
  <c r="H28" i="1"/>
  <c r="G28" i="1"/>
  <c r="F28" i="1"/>
  <c r="C28" i="1"/>
  <c r="B28" i="1"/>
  <c r="A28" i="1"/>
  <c r="K27" i="1"/>
  <c r="J27" i="1"/>
  <c r="I27" i="1"/>
  <c r="H27" i="1"/>
  <c r="G27" i="1"/>
  <c r="F27" i="1"/>
  <c r="C27" i="1"/>
  <c r="B27" i="1"/>
  <c r="A27" i="1"/>
  <c r="K26" i="1"/>
  <c r="J26" i="1"/>
  <c r="I26" i="1"/>
  <c r="H26" i="1"/>
  <c r="G26" i="1"/>
  <c r="F26" i="1"/>
  <c r="C26" i="1"/>
  <c r="B26" i="1"/>
  <c r="A26" i="1"/>
  <c r="K25" i="1"/>
  <c r="J25" i="1"/>
  <c r="I25" i="1"/>
  <c r="H25" i="1"/>
  <c r="G25" i="1"/>
  <c r="F25" i="1"/>
  <c r="C25" i="1"/>
  <c r="B25" i="1"/>
  <c r="A25" i="1"/>
  <c r="K24" i="1"/>
  <c r="J24" i="1"/>
  <c r="I24" i="1"/>
  <c r="H24" i="1"/>
  <c r="G24" i="1"/>
  <c r="F24" i="1"/>
  <c r="C24" i="1"/>
  <c r="B24" i="1"/>
  <c r="A24" i="1"/>
  <c r="K23" i="1"/>
  <c r="J23" i="1"/>
  <c r="I23" i="1"/>
  <c r="H23" i="1"/>
  <c r="G23" i="1"/>
  <c r="F23" i="1"/>
  <c r="C23" i="1"/>
  <c r="B23" i="1"/>
  <c r="A23" i="1"/>
  <c r="K22" i="1"/>
  <c r="J22" i="1"/>
  <c r="I22" i="1"/>
  <c r="H22" i="1"/>
  <c r="G22" i="1"/>
  <c r="F22" i="1"/>
  <c r="C22" i="1"/>
  <c r="B22" i="1"/>
  <c r="A22" i="1"/>
  <c r="K21" i="1"/>
  <c r="J21" i="1"/>
  <c r="I21" i="1"/>
  <c r="H21" i="1"/>
  <c r="G21" i="1"/>
  <c r="F21" i="1"/>
  <c r="C21" i="1"/>
  <c r="B21" i="1"/>
  <c r="A21" i="1"/>
  <c r="K20" i="1"/>
  <c r="J20" i="1"/>
  <c r="I20" i="1"/>
  <c r="H20" i="1"/>
  <c r="G20" i="1"/>
  <c r="F20" i="1"/>
  <c r="C20" i="1"/>
  <c r="B20" i="1"/>
  <c r="A20" i="1"/>
  <c r="L19" i="1"/>
  <c r="A19" i="1"/>
  <c r="K18" i="1"/>
  <c r="J18" i="1"/>
  <c r="I18" i="1"/>
  <c r="H18" i="1"/>
  <c r="G18" i="1"/>
  <c r="F18" i="1"/>
  <c r="C18" i="1"/>
  <c r="B18" i="1"/>
  <c r="A18" i="1"/>
  <c r="K17" i="1"/>
  <c r="J17" i="1"/>
  <c r="I17" i="1"/>
  <c r="H17" i="1"/>
  <c r="G17" i="1"/>
  <c r="F17" i="1"/>
  <c r="C17" i="1"/>
  <c r="B17" i="1"/>
  <c r="A17" i="1"/>
  <c r="K16" i="1"/>
  <c r="J16" i="1"/>
  <c r="I16" i="1"/>
  <c r="H16" i="1"/>
  <c r="G16" i="1"/>
  <c r="F16" i="1"/>
  <c r="C16" i="1"/>
  <c r="B16" i="1"/>
  <c r="A16" i="1"/>
  <c r="K15" i="1"/>
  <c r="J15" i="1"/>
  <c r="I15" i="1"/>
  <c r="H15" i="1"/>
  <c r="G15" i="1"/>
  <c r="F15" i="1"/>
  <c r="C15" i="1"/>
  <c r="B15" i="1"/>
  <c r="A15" i="1"/>
  <c r="K14" i="1"/>
  <c r="J14" i="1"/>
  <c r="I14" i="1"/>
  <c r="H14" i="1"/>
  <c r="G14" i="1"/>
  <c r="F14" i="1"/>
  <c r="C14" i="1"/>
  <c r="B14" i="1"/>
  <c r="A14" i="1"/>
  <c r="K13" i="1"/>
  <c r="J13" i="1"/>
  <c r="I13" i="1"/>
  <c r="H13" i="1"/>
  <c r="G13" i="1"/>
  <c r="F13" i="1"/>
  <c r="E13" i="1"/>
  <c r="C13" i="1"/>
  <c r="B13" i="1"/>
  <c r="A13" i="1"/>
  <c r="K12" i="1"/>
  <c r="J12" i="1"/>
  <c r="I12" i="1"/>
  <c r="H12" i="1"/>
  <c r="G12" i="1"/>
  <c r="F12" i="1"/>
  <c r="C12" i="1"/>
  <c r="B12" i="1"/>
  <c r="A12" i="1"/>
  <c r="K11" i="1"/>
  <c r="J11" i="1"/>
  <c r="I11" i="1"/>
  <c r="H11" i="1"/>
  <c r="G11" i="1"/>
  <c r="F11" i="1"/>
  <c r="E11" i="1"/>
  <c r="C11" i="1"/>
  <c r="B11" i="1"/>
  <c r="A11" i="1"/>
  <c r="L10" i="1"/>
  <c r="L40" i="1" s="1"/>
  <c r="A10" i="1"/>
  <c r="G64" i="4"/>
  <c r="F64" i="4"/>
  <c r="E64" i="4"/>
  <c r="E61" i="4" s="1"/>
  <c r="E59" i="4" s="1"/>
  <c r="D64" i="4"/>
  <c r="H64" i="4" s="1"/>
  <c r="G61" i="4"/>
  <c r="G59" i="4" s="1"/>
  <c r="H56" i="4"/>
  <c r="H53" i="4" s="1"/>
  <c r="H51" i="4" s="1"/>
  <c r="G56" i="4"/>
  <c r="F56" i="4"/>
  <c r="E56" i="4"/>
  <c r="E53" i="4" s="1"/>
  <c r="E51" i="4" s="1"/>
  <c r="D56" i="4"/>
  <c r="D53" i="4" s="1"/>
  <c r="D51" i="4" s="1"/>
  <c r="G53" i="4"/>
  <c r="G51" i="4" s="1"/>
  <c r="F53" i="4"/>
  <c r="F51" i="4" s="1"/>
  <c r="M51" i="4"/>
  <c r="L51" i="4"/>
  <c r="K51" i="4"/>
  <c r="J51" i="4"/>
  <c r="I51" i="4"/>
  <c r="H48" i="4"/>
  <c r="H45" i="4" s="1"/>
  <c r="H43" i="4" s="1"/>
  <c r="G48" i="4"/>
  <c r="F48" i="4"/>
  <c r="E48" i="4"/>
  <c r="E45" i="4" s="1"/>
  <c r="E43" i="4" s="1"/>
  <c r="D48" i="4"/>
  <c r="D45" i="4" s="1"/>
  <c r="D43" i="4" s="1"/>
  <c r="G45" i="4"/>
  <c r="G43" i="4" s="1"/>
  <c r="F45" i="4"/>
  <c r="F43" i="4" s="1"/>
  <c r="M43" i="4"/>
  <c r="L43" i="4"/>
  <c r="K43" i="4"/>
  <c r="J43" i="4"/>
  <c r="I43" i="4"/>
  <c r="H40" i="4"/>
  <c r="G40" i="4"/>
  <c r="F40" i="4"/>
  <c r="F26" i="4" s="1"/>
  <c r="F23" i="4" s="1"/>
  <c r="E40" i="4"/>
  <c r="E26" i="4" s="1"/>
  <c r="E23" i="4" s="1"/>
  <c r="D40" i="4"/>
  <c r="D37" i="4" s="1"/>
  <c r="G37" i="4"/>
  <c r="F37" i="4"/>
  <c r="G34" i="4"/>
  <c r="G20" i="4" s="1"/>
  <c r="F34" i="4"/>
  <c r="F31" i="4" s="1"/>
  <c r="F29" i="4" s="1"/>
  <c r="E34" i="4"/>
  <c r="D34" i="4"/>
  <c r="E31" i="4"/>
  <c r="D31" i="4"/>
  <c r="D29" i="4" s="1"/>
  <c r="M29" i="4"/>
  <c r="L29" i="4"/>
  <c r="K29" i="4"/>
  <c r="J29" i="4"/>
  <c r="I29" i="4"/>
  <c r="G26" i="4"/>
  <c r="G23" i="4" s="1"/>
  <c r="K49" i="3"/>
  <c r="J49" i="3"/>
  <c r="I49" i="3"/>
  <c r="I48" i="3" s="1"/>
  <c r="I46" i="3" s="1"/>
  <c r="H49" i="3"/>
  <c r="K48" i="3"/>
  <c r="J48" i="3"/>
  <c r="J46" i="3" s="1"/>
  <c r="K46" i="3"/>
  <c r="K45" i="3"/>
  <c r="J45" i="3"/>
  <c r="I45" i="3"/>
  <c r="H45" i="3"/>
  <c r="K44" i="3"/>
  <c r="J44" i="3"/>
  <c r="J41" i="3" s="1"/>
  <c r="J39" i="3" s="1"/>
  <c r="I44" i="3"/>
  <c r="I42" i="3" s="1"/>
  <c r="H44" i="3"/>
  <c r="L44" i="3" s="1"/>
  <c r="K42" i="3"/>
  <c r="J42" i="3"/>
  <c r="K41" i="3"/>
  <c r="K39" i="3" s="1"/>
  <c r="L38" i="3"/>
  <c r="L15" i="3" s="1"/>
  <c r="K38" i="3"/>
  <c r="J38" i="3"/>
  <c r="J31" i="3" s="1"/>
  <c r="I38" i="3"/>
  <c r="I31" i="3" s="1"/>
  <c r="H38" i="3"/>
  <c r="H31" i="3" s="1"/>
  <c r="G38" i="3"/>
  <c r="F38" i="3"/>
  <c r="E38" i="3"/>
  <c r="D38" i="3"/>
  <c r="C38" i="3"/>
  <c r="B38" i="3"/>
  <c r="K37" i="3"/>
  <c r="J37" i="3"/>
  <c r="I37" i="3"/>
  <c r="H37" i="3"/>
  <c r="G37" i="3"/>
  <c r="F37" i="3"/>
  <c r="E37" i="3"/>
  <c r="D37" i="3"/>
  <c r="C37" i="3"/>
  <c r="B37" i="3"/>
  <c r="K36" i="3"/>
  <c r="J36" i="3"/>
  <c r="I36" i="3"/>
  <c r="H36" i="3"/>
  <c r="L36" i="3" s="1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B35" i="3"/>
  <c r="K34" i="3"/>
  <c r="J34" i="3"/>
  <c r="I34" i="3"/>
  <c r="H34" i="3"/>
  <c r="K33" i="3"/>
  <c r="J33" i="3"/>
  <c r="I33" i="3"/>
  <c r="H33" i="3"/>
  <c r="K32" i="3"/>
  <c r="K30" i="3" s="1"/>
  <c r="K28" i="3" s="1"/>
  <c r="J32" i="3"/>
  <c r="I32" i="3"/>
  <c r="H32" i="3"/>
  <c r="L31" i="3"/>
  <c r="K31" i="3"/>
  <c r="L27" i="3"/>
  <c r="K27" i="3"/>
  <c r="J27" i="3"/>
  <c r="I27" i="3"/>
  <c r="H27" i="3"/>
  <c r="K26" i="3"/>
  <c r="K24" i="3" s="1"/>
  <c r="J26" i="3"/>
  <c r="J24" i="3" s="1"/>
  <c r="I26" i="3"/>
  <c r="I24" i="3" s="1"/>
  <c r="H26" i="3"/>
  <c r="H24" i="3" s="1"/>
  <c r="K23" i="3"/>
  <c r="J23" i="3"/>
  <c r="I23" i="3"/>
  <c r="H23" i="3"/>
  <c r="K22" i="3"/>
  <c r="K18" i="3" s="1"/>
  <c r="J22" i="3"/>
  <c r="J20" i="3" s="1"/>
  <c r="I22" i="3"/>
  <c r="I20" i="3" s="1"/>
  <c r="H22" i="3"/>
  <c r="H20" i="3"/>
  <c r="I18" i="3"/>
  <c r="H18" i="3"/>
  <c r="I36" i="2"/>
  <c r="H36" i="2"/>
  <c r="G36" i="2"/>
  <c r="F36" i="2"/>
  <c r="E36" i="2"/>
  <c r="D36" i="2"/>
  <c r="C36" i="2"/>
  <c r="B36" i="2"/>
  <c r="A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B33" i="2"/>
  <c r="A33" i="2"/>
  <c r="I31" i="2"/>
  <c r="H31" i="2"/>
  <c r="G31" i="2"/>
  <c r="F31" i="2"/>
  <c r="E31" i="2"/>
  <c r="D31" i="2"/>
  <c r="C31" i="2"/>
  <c r="B31" i="2"/>
  <c r="A31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A26" i="2"/>
  <c r="I25" i="2"/>
  <c r="J25" i="2" s="1"/>
  <c r="K25" i="2" s="1"/>
  <c r="L25" i="2" s="1"/>
  <c r="M25" i="2" s="1"/>
  <c r="H25" i="2"/>
  <c r="G25" i="2"/>
  <c r="F25" i="2"/>
  <c r="E25" i="2"/>
  <c r="D25" i="2"/>
  <c r="C25" i="2"/>
  <c r="B25" i="2"/>
  <c r="A25" i="2"/>
  <c r="I24" i="2"/>
  <c r="J24" i="2" s="1"/>
  <c r="K24" i="2" s="1"/>
  <c r="L24" i="2" s="1"/>
  <c r="M24" i="2" s="1"/>
  <c r="H24" i="2"/>
  <c r="G24" i="2"/>
  <c r="F24" i="2"/>
  <c r="E24" i="2"/>
  <c r="D24" i="2"/>
  <c r="C24" i="2"/>
  <c r="B24" i="2"/>
  <c r="A24" i="2"/>
  <c r="I23" i="2"/>
  <c r="H23" i="2"/>
  <c r="G23" i="2"/>
  <c r="F23" i="2"/>
  <c r="E23" i="2"/>
  <c r="D23" i="2"/>
  <c r="C23" i="2"/>
  <c r="B23" i="2"/>
  <c r="A23" i="2"/>
  <c r="I22" i="2"/>
  <c r="J22" i="2" s="1"/>
  <c r="K22" i="2" s="1"/>
  <c r="L22" i="2" s="1"/>
  <c r="M22" i="2" s="1"/>
  <c r="H22" i="2"/>
  <c r="G22" i="2"/>
  <c r="F22" i="2"/>
  <c r="E22" i="2"/>
  <c r="D22" i="2"/>
  <c r="C22" i="2"/>
  <c r="B22" i="2"/>
  <c r="A22" i="2"/>
  <c r="I21" i="2"/>
  <c r="J21" i="2" s="1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I14" i="2"/>
  <c r="H14" i="2"/>
  <c r="G14" i="2"/>
  <c r="F14" i="2"/>
  <c r="E14" i="2"/>
  <c r="D14" i="2"/>
  <c r="C14" i="2"/>
  <c r="B14" i="2"/>
  <c r="A14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I12" i="2"/>
  <c r="H12" i="2"/>
  <c r="G12" i="2"/>
  <c r="F12" i="2"/>
  <c r="E12" i="2"/>
  <c r="D12" i="2"/>
  <c r="I11" i="2"/>
  <c r="H11" i="2"/>
  <c r="G11" i="2"/>
  <c r="F11" i="2"/>
  <c r="E11" i="2"/>
  <c r="D11" i="2"/>
  <c r="K20" i="3" l="1"/>
  <c r="H30" i="3"/>
  <c r="H28" i="3" s="1"/>
  <c r="L33" i="3"/>
  <c r="D26" i="4"/>
  <c r="I15" i="3"/>
  <c r="H19" i="3"/>
  <c r="L22" i="3"/>
  <c r="L23" i="3"/>
  <c r="I30" i="3"/>
  <c r="I28" i="3" s="1"/>
  <c r="L35" i="3"/>
  <c r="L37" i="3"/>
  <c r="D20" i="4"/>
  <c r="D61" i="4"/>
  <c r="D59" i="4" s="1"/>
  <c r="F20" i="4"/>
  <c r="I10" i="6"/>
  <c r="I9" i="6" s="1"/>
  <c r="H41" i="3"/>
  <c r="H39" i="3" s="1"/>
  <c r="L32" i="3"/>
  <c r="L34" i="3"/>
  <c r="I19" i="3"/>
  <c r="I16" i="3" s="1"/>
  <c r="J30" i="3"/>
  <c r="J28" i="3" s="1"/>
  <c r="L49" i="3"/>
  <c r="E20" i="4"/>
  <c r="E17" i="4" s="1"/>
  <c r="E10" i="4" s="1"/>
  <c r="L10" i="6"/>
  <c r="L13" i="8"/>
  <c r="L11" i="8" s="1"/>
  <c r="L9" i="6"/>
  <c r="D33" i="1"/>
  <c r="D36" i="1"/>
  <c r="D31" i="1"/>
  <c r="D29" i="1"/>
  <c r="D11" i="1"/>
  <c r="D20" i="1"/>
  <c r="D13" i="1"/>
  <c r="D24" i="1"/>
  <c r="D26" i="1"/>
  <c r="D16" i="1"/>
  <c r="D12" i="1"/>
  <c r="D25" i="1"/>
  <c r="G14" i="4"/>
  <c r="G17" i="4"/>
  <c r="G10" i="4" s="1"/>
  <c r="D17" i="4"/>
  <c r="D14" i="4"/>
  <c r="F17" i="4"/>
  <c r="F10" i="4" s="1"/>
  <c r="F14" i="4"/>
  <c r="E14" i="4"/>
  <c r="H34" i="4"/>
  <c r="H31" i="4" s="1"/>
  <c r="G31" i="4"/>
  <c r="G29" i="4" s="1"/>
  <c r="E37" i="4"/>
  <c r="H37" i="4" s="1"/>
  <c r="F61" i="4"/>
  <c r="F59" i="4" s="1"/>
  <c r="L20" i="3"/>
  <c r="K13" i="3"/>
  <c r="L30" i="3"/>
  <c r="L28" i="3" s="1"/>
  <c r="L45" i="3"/>
  <c r="L42" i="3" s="1"/>
  <c r="L26" i="3"/>
  <c r="L24" i="3" s="1"/>
  <c r="H14" i="3"/>
  <c r="L14" i="3" s="1"/>
  <c r="H16" i="3"/>
  <c r="J19" i="3"/>
  <c r="L19" i="3" s="1"/>
  <c r="I41" i="3"/>
  <c r="I39" i="3" s="1"/>
  <c r="H42" i="3"/>
  <c r="H48" i="3"/>
  <c r="J18" i="3"/>
  <c r="K19" i="3"/>
  <c r="K16" i="3" s="1"/>
  <c r="K11" i="3" s="1"/>
  <c r="K21" i="2"/>
  <c r="J20" i="2"/>
  <c r="I11" i="3" l="1"/>
  <c r="H13" i="3"/>
  <c r="H20" i="4"/>
  <c r="D10" i="4"/>
  <c r="H61" i="4"/>
  <c r="H59" i="4" s="1"/>
  <c r="H26" i="4"/>
  <c r="H23" i="4" s="1"/>
  <c r="D23" i="4"/>
  <c r="H29" i="4"/>
  <c r="E29" i="4"/>
  <c r="H17" i="4"/>
  <c r="H10" i="4" s="1"/>
  <c r="J13" i="3"/>
  <c r="J16" i="3"/>
  <c r="J11" i="3" s="1"/>
  <c r="I13" i="3"/>
  <c r="L13" i="3" s="1"/>
  <c r="L18" i="3"/>
  <c r="L41" i="3"/>
  <c r="L39" i="3" s="1"/>
  <c r="L48" i="3"/>
  <c r="L46" i="3" s="1"/>
  <c r="H46" i="3"/>
  <c r="H11" i="3"/>
  <c r="L11" i="3" s="1"/>
  <c r="L16" i="3"/>
  <c r="K20" i="2"/>
  <c r="L21" i="2"/>
  <c r="H14" i="4" l="1"/>
  <c r="L20" i="2"/>
  <c r="M21" i="2"/>
  <c r="M20" i="2" s="1"/>
</calcChain>
</file>

<file path=xl/sharedStrings.xml><?xml version="1.0" encoding="utf-8"?>
<sst xmlns="http://schemas.openxmlformats.org/spreadsheetml/2006/main" count="473" uniqueCount="172">
  <si>
    <t>Приложение №1
к Паспорту муниципальной программы "Развитие малого и среднего предпринимательства на территории Туруханского района"</t>
  </si>
  <si>
    <t xml:space="preserve">Целевые показатели и показатели результативности программы "Развитие малого и среднего предпринимательства на территории  Туруханского района" </t>
  </si>
  <si>
    <t>№ п/п</t>
  </si>
  <si>
    <t>Показатели</t>
  </si>
  <si>
    <t>Единица измерения</t>
  </si>
  <si>
    <t>Вес показателя</t>
  </si>
  <si>
    <t>Источник информации</t>
  </si>
  <si>
    <t>Администрация Туруханского района</t>
  </si>
  <si>
    <t>Федеральная служба государственной статистики</t>
  </si>
  <si>
    <t>%</t>
  </si>
  <si>
    <t>Территориальное управление администрации Туруханского района</t>
  </si>
  <si>
    <t>тн.</t>
  </si>
  <si>
    <t>отчет организаций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</si>
  <si>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</t>
  </si>
  <si>
    <t>Приложение №2
к Паспорту муниципальной программы "Развитие малого и среднего предпринимательства на территории Туруханского района"</t>
  </si>
  <si>
    <t>Значение целевых показателей на долгосрочный период</t>
  </si>
  <si>
    <t>плановый период</t>
  </si>
  <si>
    <t>Долгосрочный период по годам</t>
  </si>
  <si>
    <t>Подпрограмма 1. Поддержка развития малого и среднего предпринимательства на территории Туруханского района</t>
  </si>
  <si>
    <t>Число вновь созданных субъектов малого предпринимательства (нарастающим итогом)</t>
  </si>
  <si>
    <t>ед.</t>
  </si>
  <si>
    <t>Численность занятых в малом и среднем предпринимательстве (на конец года)</t>
  </si>
  <si>
    <t>чел.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</si>
  <si>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</si>
  <si>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4.1.</t>
  </si>
  <si>
    <t>4.2.</t>
  </si>
  <si>
    <t>Подпрограмма 3. 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</si>
  <si>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 xml:space="preserve"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 </t>
  </si>
  <si>
    <t>1.1.</t>
  </si>
  <si>
    <t>1.2.</t>
  </si>
  <si>
    <t xml:space="preserve">Приложение №1
к муниципальной программе "Развитие малого и среднего  предпринимательства на территории Туруханского района" </t>
  </si>
  <si>
    <t xml:space="preserve">Информация о распределении планируемых расходов по подпрограммам муниципальной программы "Развитие малого и среднего предпринимательства на территории  Туруханского района" </t>
  </si>
  <si>
    <t>Статус (муниципальная программа, подпрограмма)</t>
  </si>
  <si>
    <t>Наименование программы, подпрограммы</t>
  </si>
  <si>
    <t>Главный распорядитель бюджетных средств</t>
  </si>
  <si>
    <t>Код бюджетной классификации</t>
  </si>
  <si>
    <t>Расходы (тыс.руб.), годы</t>
  </si>
  <si>
    <t>ГРБС</t>
  </si>
  <si>
    <t>РзПр</t>
  </si>
  <si>
    <t>ЦСР</t>
  </si>
  <si>
    <t>ВР</t>
  </si>
  <si>
    <t xml:space="preserve">Итого </t>
  </si>
  <si>
    <t>Муниципальная программа</t>
  </si>
  <si>
    <t xml:space="preserve">Развитие среднего и малого предпринимательства на территории  Туруханского района" </t>
  </si>
  <si>
    <t>всего расходные обязательства по программе</t>
  </si>
  <si>
    <t>Х</t>
  </si>
  <si>
    <t>в том числе по ГРБС:</t>
  </si>
  <si>
    <t>Управление по физической культуре, спорту, туризму и молодежной политике Администрации Туруханского района</t>
  </si>
  <si>
    <t>Территориальное управление</t>
  </si>
  <si>
    <t>Подпрограмма 1.</t>
  </si>
  <si>
    <t>Поддержка развития  малого и среднего предпринимательства на территории  Туруханского района</t>
  </si>
  <si>
    <t xml:space="preserve">   </t>
  </si>
  <si>
    <t>Мероприятие 1</t>
  </si>
  <si>
    <t>Поддержка малого и среднего предпринимательства</t>
  </si>
  <si>
    <t>всего расходные обязательства</t>
  </si>
  <si>
    <t>0412</t>
  </si>
  <si>
    <t>0818138</t>
  </si>
  <si>
    <t>244</t>
  </si>
  <si>
    <t>810</t>
  </si>
  <si>
    <t>Поддержка и развитие предпринимательства среди молодежи</t>
  </si>
  <si>
    <t>0818139</t>
  </si>
  <si>
    <t>Подпрограмма 2.</t>
  </si>
  <si>
    <t>Развитие сельского хозяйства и регулирование рынков сельскохозяйственной продукции, сырья и продовольствия</t>
  </si>
  <si>
    <t>Мероприятия по повышению генетического потенциала с/х животных</t>
  </si>
  <si>
    <t>0405</t>
  </si>
  <si>
    <t>0828142</t>
  </si>
  <si>
    <t>Мероприятие 2</t>
  </si>
  <si>
    <t>Возмещение части затрат по доставке кормов водным транспортом</t>
  </si>
  <si>
    <t>0828143</t>
  </si>
  <si>
    <t>Мероприятие3</t>
  </si>
  <si>
    <t>Мероприятия по улучшению лечебно-профилактической и ветеринарной работы</t>
  </si>
  <si>
    <t>0828144</t>
  </si>
  <si>
    <t>Мероприятие 4</t>
  </si>
  <si>
    <t>Мероприятие 5</t>
  </si>
  <si>
    <t>Мероприятие 6</t>
  </si>
  <si>
    <t>Мероприятие 7</t>
  </si>
  <si>
    <t>Подпрограмма 3.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</si>
  <si>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</si>
  <si>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Возмещение части затрат, связанных с транспортировкой основных продуктов питания</t>
  </si>
  <si>
    <t xml:space="preserve">всего расходные обязательства </t>
  </si>
  <si>
    <t>0838148</t>
  </si>
  <si>
    <t>540</t>
  </si>
  <si>
    <t>Подпрограмма 4.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</si>
  <si>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</si>
  <si>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Мероприятие1</t>
  </si>
  <si>
    <t>Предоставление производителям хлеба субсидий на возмещение части затрат, связанных с производством хлеба</t>
  </si>
  <si>
    <t>0848149</t>
  </si>
  <si>
    <t xml:space="preserve">Приложение №2
к муниципальной программе "Развитие малого и среднего  предпринимательства на территории Туруханского района </t>
  </si>
  <si>
    <t>Информация о ресурсном обеспечении и прогнозной оценке расходов на реализацию целей муниципальной программы Туруханского района
 "Развитие малого и среднего предпринимательства на территории Туруханского района "  с учетом источников финансирования, в том числе средств федерального бюджета и муниципальных образований Туруханского района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</si>
  <si>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</si>
  <si>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</si>
  <si>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</si>
  <si>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Оценка расходов (тыс.руб.), годы</t>
  </si>
  <si>
    <t>итого</t>
  </si>
  <si>
    <t>Развитие среднего и малого предпринимательства на территории  Туруханского района на 2014-2016 годы</t>
  </si>
  <si>
    <t>всего</t>
  </si>
  <si>
    <t>в том числе:</t>
  </si>
  <si>
    <t>федеральный бюджет (*)</t>
  </si>
  <si>
    <t>краевой бюджет(*)</t>
  </si>
  <si>
    <t>районный бюджет</t>
  </si>
  <si>
    <t>бюджеты поселений(*)</t>
  </si>
  <si>
    <t>юридические лица</t>
  </si>
  <si>
    <t>Управление по физической культуре, спорта, туризма и молодежной политике администрации Туруханского района</t>
  </si>
  <si>
    <t>Подпрограмма 1</t>
  </si>
  <si>
    <t>Поддержка развития малого и среднего предпринимательства на территории Туруханского района</t>
  </si>
  <si>
    <t>Подпрограмма 2</t>
  </si>
  <si>
    <t>Подпрограмма 3</t>
  </si>
  <si>
    <t>районный бюджет, в том числе:</t>
  </si>
  <si>
    <t>Подпрограмма 4</t>
  </si>
  <si>
    <t xml:space="preserve"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Туруханский район </t>
  </si>
  <si>
    <t xml:space="preserve">Приложение №1
к подпрограмме 2. "Развитие сельского хозяйства и регулирование рынков сельскохозяйственной  продукции, сырья и продовольствия" </t>
  </si>
  <si>
    <t>Перечень целевых индикаторов подпрограммы 2. "Развитие сельского хозяйства и регулирование рынков  сельскохозяйственной продукции, сырья и продовольствия"</t>
  </si>
  <si>
    <t>Цель, целевые индикаторы</t>
  </si>
  <si>
    <t>Цель подпрограммы: Повышение уровня обеспеченности населения сельскохозяйственной продукцией собственного производства</t>
  </si>
  <si>
    <r>
      <rPr>
        <b/>
        <sz val="12"/>
        <rFont val="Times New Roman"/>
        <family val="1"/>
        <charset val="204"/>
      </rPr>
      <t>Задача 1.</t>
    </r>
    <r>
      <rPr>
        <sz val="12"/>
        <rFont val="Times New Roman"/>
        <family val="1"/>
        <charset val="204"/>
      </rPr>
      <t xml:space="preserve"> Увеличение объемов производства основных видов сельскохозяйственной продукции</t>
    </r>
  </si>
  <si>
    <t>Производства мяса скота и птицы</t>
  </si>
  <si>
    <t>Крупно рогатого скота</t>
  </si>
  <si>
    <t>Птицы</t>
  </si>
  <si>
    <t>1.3.</t>
  </si>
  <si>
    <t>Свиньи</t>
  </si>
  <si>
    <t>Производство молока</t>
  </si>
  <si>
    <t>Производство яиц</t>
  </si>
  <si>
    <t>тыс.шт.</t>
  </si>
  <si>
    <r>
      <t xml:space="preserve">Задача 2. </t>
    </r>
    <r>
      <rPr>
        <sz val="12"/>
        <rFont val="Times New Roman"/>
        <family val="1"/>
        <charset val="204"/>
      </rPr>
      <t>Поддержка развития малых форм хозяйствования</t>
    </r>
  </si>
  <si>
    <t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t>
  </si>
  <si>
    <t>коров</t>
  </si>
  <si>
    <t>нетелей</t>
  </si>
  <si>
    <r>
      <t>Задача 3.</t>
    </r>
    <r>
      <rPr>
        <sz val="12"/>
        <rFont val="Times New Roman"/>
        <family val="1"/>
        <charset val="204"/>
      </rPr>
      <t xml:space="preserve"> Поддержка охотхозяйственной деятельности</t>
    </r>
  </si>
  <si>
    <t>5.</t>
  </si>
  <si>
    <t>Увеличение численности охотпользователей при создании условий для ведения охотхозяйственной деятельности</t>
  </si>
  <si>
    <t>Приложение №2
к подпрограмме 2. "Развитие сельского хозяйства  и регулирование рынков сельскохозяйственной  продукции, сырья и продовольствия"</t>
  </si>
  <si>
    <t>Перечень мероприятий Подпрограммы 2."Развитие сельского хозяйства и регулирование рынков сельскохозяйственной продукции, сырья и продовольствия"</t>
  </si>
  <si>
    <t>Подпрограммные мероприятия</t>
  </si>
  <si>
    <t>Ожидаемый результат от реализации подпрограммного мероприятия (в натуральном выражении)</t>
  </si>
  <si>
    <t>Итого на период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</si>
  <si>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</si>
  <si>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</si>
  <si>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Повышение генетического потенциала с\х животных: предоставление субсидии на возмещение части затрат на покупку сельскохозяйственных животных</t>
  </si>
  <si>
    <t>241</t>
  </si>
  <si>
    <t>Увеличение производства сельскохозяйственной продукции 
2014 год к 2013 году:
Мясо на 3%;
Молоко  на 3%;
Яйца на 3%</t>
  </si>
  <si>
    <t>Улучшение лечебно – профилактической и ветеринарной работы: предоставление субсидии на возмещение части затрат на приобретение биодобавок, имеющих в составе витаминов, медикаментов</t>
  </si>
  <si>
    <t>Предоставление субсидии на возмещение части затрат по доставке кормов водным транспортом</t>
  </si>
  <si>
    <t>Предоставление субсидии организациям сельского хозяйства на компенсацию расходов по оплате коммунальных услуг</t>
  </si>
  <si>
    <t>0828281</t>
  </si>
  <si>
    <t>Предоставление субсидии  на возмещение части затрат производства и реализации сельскохозяйственной продукции</t>
  </si>
  <si>
    <t>0828293</t>
  </si>
  <si>
    <r>
      <rPr>
        <b/>
        <sz val="12"/>
        <rFont val="Times New Roman"/>
        <family val="1"/>
        <charset val="204"/>
      </rPr>
      <t>Увеличение производства сельскохозяйственной продукции :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2015 год к 2014 году: </t>
    </r>
    <r>
      <rPr>
        <sz val="12"/>
        <rFont val="Times New Roman"/>
        <family val="1"/>
        <charset val="204"/>
      </rPr>
      <t xml:space="preserve">мясо на 2,5%; молоко  на 1%; яйца на 2,5%. 
</t>
    </r>
    <r>
      <rPr>
        <b/>
        <sz val="12"/>
        <rFont val="Times New Roman"/>
        <family val="1"/>
        <charset val="204"/>
      </rPr>
      <t xml:space="preserve">2016 год к 2015 году: </t>
    </r>
    <r>
      <rPr>
        <sz val="12"/>
        <rFont val="Times New Roman"/>
        <family val="1"/>
        <charset val="204"/>
      </rPr>
      <t xml:space="preserve"> мясо на 3%; молоко на 3%;  яйца на 3%. 
</t>
    </r>
    <r>
      <rPr>
        <b/>
        <sz val="12"/>
        <rFont val="Times New Roman"/>
        <family val="1"/>
        <charset val="204"/>
      </rPr>
      <t xml:space="preserve"> 2017 год к 2016 году: </t>
    </r>
    <r>
      <rPr>
        <sz val="12"/>
        <rFont val="Times New Roman"/>
        <family val="1"/>
        <charset val="204"/>
      </rPr>
      <t xml:space="preserve"> мясо на 4%;  молоко на 4%;  яйца на 4%.                                </t>
    </r>
  </si>
  <si>
    <t>Задача 2. Поддержка развития малых форм хозяйствования</t>
  </si>
  <si>
    <t>Предоставление субсидий на возмещение части затрат  на приобретение крупно рогатого скота (коров, нетелей)  гражданам ведущим личное подсобное хозяйство на территории Туруханского района</t>
  </si>
  <si>
    <t>0828294</t>
  </si>
  <si>
    <t>Количество приобретённых голов: 
2015 г. – 7 гол.; 2016 г. – 7 гол.; 2017 г. – 7 гол.,
в т.ч. коровы: 2015 г. – 5 гол.; 2016 г. – 5 гол.; 2017 г. – 5 гол.
нетели: 2015 г. – 2 гол.; 2016 г. – 2 гол.; 2017 г. – 2 гол.</t>
  </si>
  <si>
    <t>Задача 3.  Поддержка охотхозяйственной деятельности</t>
  </si>
  <si>
    <t>Создание условий для ведения охотхозяйственной деятельности на территории Туруханского района</t>
  </si>
  <si>
    <t>заключении охотхозяйственного соглашения общей площадью на 7 тыс. Га</t>
  </si>
  <si>
    <t>Приложение №1
к подпрограмме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</si>
  <si>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 xml:space="preserve">Перечень целевых индикаторов подпрограммы 3. "Предоставление субсидий на возмещение части затрат, связанных с поставкой и обеспечением населения Туруханского района продуктами питания" 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</si>
  <si>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</si>
  <si>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</si>
  <si>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>Объем завезенных социально-значимых товаров</t>
  </si>
  <si>
    <t>Приложение №2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</si>
  <si>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Перечень мероприятий подпрограммы 3. "Предоставление субсидий на возмещение части затрат, связанных с поставкой и обеспечением
 населения Туруханского района продуктами питания"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</si>
  <si>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</si>
  <si>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Снижение розничных цен на социально-значимые продукты питания на сумму транспортных расходов.</t>
  </si>
  <si>
    <t xml:space="preserve"> </t>
  </si>
  <si>
    <t>Приложение № 1
к постановлению администрации  Туруханского района
от 16.07.2015     № 753-п</t>
  </si>
  <si>
    <t>Приложение № 2
к постановлению администрации  Туруханского района
от 16.07.2015    № 753-п</t>
  </si>
  <si>
    <t>Приложение № 3
к постановлению администрации  Туруханского района
от 17.07.2015    № 753-п</t>
  </si>
  <si>
    <t>Приложение № 4
к постановлению администрации  Туруханского района
от 17.07.2015   № 753-п</t>
  </si>
  <si>
    <t>Приложение № 5
к постановлению администрации  Туруханского района
от 17.07.2015     № 753-п</t>
  </si>
  <si>
    <t>Приложение № 6
к постановлению администрации  Туруханского района
от 16.07.2015    № 753-п</t>
  </si>
  <si>
    <t>Приложение № 7
к постановлению администрации  Туруханского района
от 16.07.2015   № 753-п</t>
  </si>
  <si>
    <t>Приложение № 8
к постановлению администрации  Туруханского района
от 16.07.2015   № 753-п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</si>
</sst>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#,##0.000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/>
    </xf>
    <xf numFmtId="166" fontId="5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/>
    <xf numFmtId="165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165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0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/>
    <xf numFmtId="0" fontId="2" fillId="2" borderId="0" xfId="0" applyFont="1" applyFill="1"/>
    <xf numFmtId="165" fontId="2" fillId="2" borderId="1" xfId="0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6" fontId="5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0;&#1083;&#1086;&#1078;&#1077;&#108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15/&#1054;&#1090;&#1076;&#1077;&#1083;%20&#1101;&#1082;&#1086;&#1085;&#1086;&#1084;&#1080;&#1082;&#1080;,%20&#1087;&#1083;&#1072;&#1085;&#1080;&#1088;&#1086;&#1074;&#1072;&#1085;&#1080;&#1103;%20&#1080;%20&#1087;&#1077;&#1088;&#1089;&#1087;&#1077;&#1082;&#1090;&#1080;&#1074;&#1085;&#1086;&#1075;&#1086;%20&#1088;&#1072;&#1079;&#1074;&#1080;&#1090;&#1080;&#1103;/&#1048;&#1079;&#1084;&#1077;&#1085;&#1077;&#1085;&#1080;&#1103;%20&#1074;%20&#1087;&#1088;&#1086;&#1075;&#1088;&#1072;&#1084;&#1084;&#1099;/&#1052;&#1072;&#1083;&#1099;&#1081;%20&#1080;%20&#1089;&#1088;&#1077;&#1076;&#1085;&#1080;&#1081;/510-&#1087;%20&#1080;&#1079;&#1084;&#1077;&#1085;&#1077;&#1085;&#1080;&#1103;/&#1076;&#1083;&#1103;%20&#1087;&#1088;&#1086;&#1075;&#1088;&#1072;&#1084;&#1084;&#1099;%20&#1087;&#1088;&#1072;&#1074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 1 к прог"/>
      <sheetName val="Прил 2 к прогр"/>
      <sheetName val="1.1."/>
      <sheetName val="1.2."/>
      <sheetName val="2.1."/>
      <sheetName val="2.2."/>
      <sheetName val="3.1."/>
      <sheetName val="3.2."/>
      <sheetName val="4.1."/>
      <sheetName val="4.2."/>
    </sheetNames>
    <sheetDataSet>
      <sheetData sheetId="0"/>
      <sheetData sheetId="1">
        <row r="10">
          <cell r="A10" t="str">
            <v>Подпрограмма 1. Поддержка развития малого и среднего предпринимательства на территории Туруханского района</v>
          </cell>
        </row>
        <row r="11">
          <cell r="A11">
            <v>1</v>
          </cell>
          <cell r="B11" t="str">
            <v>Число вновь созданных субъектов малого предпринимательства (нарастающим итогом)</v>
          </cell>
          <cell r="C11" t="str">
            <v>ед.</v>
          </cell>
          <cell r="D11">
            <v>0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</row>
        <row r="12">
          <cell r="A12">
            <v>2</v>
          </cell>
          <cell r="B12" t="str">
            <v>Численность занятых в малом и среднем предпринимательстве (на конец года)</v>
          </cell>
          <cell r="C12" t="str">
            <v>чел.</v>
          </cell>
          <cell r="D12">
            <v>1112</v>
          </cell>
          <cell r="E12">
            <v>1191</v>
          </cell>
          <cell r="F12">
            <v>1212</v>
          </cell>
          <cell r="G12">
            <v>1218</v>
          </cell>
          <cell r="H12">
            <v>1224</v>
          </cell>
          <cell r="I12">
            <v>1227</v>
          </cell>
        </row>
        <row r="13">
          <cell r="A13" t="str">
            <v>2.1.</v>
          </cell>
          <cell r="B13" t="str">
            <v>Количество малого и среднего предпринимательства получивших субсидии
в том числе:</v>
          </cell>
          <cell r="C13" t="str">
            <v>ед.</v>
          </cell>
          <cell r="D13">
            <v>0</v>
          </cell>
          <cell r="E13">
            <v>0</v>
          </cell>
          <cell r="F13">
            <v>0</v>
          </cell>
          <cell r="G13">
            <v>3</v>
          </cell>
          <cell r="H13">
            <v>3</v>
          </cell>
          <cell r="I13">
            <v>4</v>
          </cell>
        </row>
        <row r="14">
          <cell r="A14" t="str">
            <v>2.1.1.</v>
          </cell>
          <cell r="B14" t="str">
            <v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v>
          </cell>
          <cell r="C14" t="str">
            <v>ед.</v>
          </cell>
          <cell r="D14">
            <v>0</v>
          </cell>
          <cell r="E14">
            <v>0</v>
          </cell>
          <cell r="F14">
            <v>0</v>
          </cell>
          <cell r="G14">
            <v>1</v>
          </cell>
          <cell r="H14">
            <v>2</v>
          </cell>
          <cell r="I14">
            <v>2</v>
          </cell>
        </row>
        <row r="15">
          <cell r="A15" t="str">
            <v>2.1.2.</v>
          </cell>
          <cell r="B15" t="str">
            <v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v>
          </cell>
          <cell r="C15" t="str">
            <v>ед.</v>
          </cell>
          <cell r="D15">
            <v>0</v>
          </cell>
          <cell r="E15">
            <v>0</v>
          </cell>
          <cell r="F15">
            <v>0</v>
          </cell>
          <cell r="G15">
            <v>2</v>
          </cell>
          <cell r="H15">
            <v>1</v>
          </cell>
          <cell r="I15">
            <v>2</v>
          </cell>
        </row>
        <row r="16">
          <cell r="A16" t="str">
            <v>3.1.</v>
          </cell>
          <cell r="B16" t="str">
            <v>Количество молодежи принявших участие в конкурсах по мероприятию "Вовлечение молодежи в предпринимательскую деятельность" 
в том числе</v>
          </cell>
          <cell r="C16" t="str">
            <v>чел.</v>
          </cell>
          <cell r="D16">
            <v>30</v>
          </cell>
          <cell r="E16">
            <v>0</v>
          </cell>
          <cell r="F16">
            <v>12</v>
          </cell>
          <cell r="G16">
            <v>14</v>
          </cell>
          <cell r="H16">
            <v>14</v>
          </cell>
          <cell r="I16">
            <v>14</v>
          </cell>
        </row>
        <row r="17">
          <cell r="A17" t="str">
            <v>3.1.1.</v>
          </cell>
          <cell r="B17" t="str">
            <v>Количество участников принявших участие в конкурсе по основам предпринимательской деятельности и защите прав потребителей</v>
          </cell>
          <cell r="C17" t="str">
            <v>чел.</v>
          </cell>
          <cell r="D17">
            <v>30</v>
          </cell>
          <cell r="E17">
            <v>0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</row>
        <row r="18">
          <cell r="A18" t="str">
            <v>3.1.2.</v>
          </cell>
          <cell r="B18" t="str">
            <v>Содействие в организации обучения безработных граждан из числа молодежи, желающих открыть собственное дело и содействие молодежи района для принятия участия в краевом конкурсе "Молодой предприниматель России</v>
          </cell>
          <cell r="C18" t="str">
            <v>чел.</v>
          </cell>
          <cell r="D18">
            <v>0</v>
          </cell>
          <cell r="E18">
            <v>0</v>
          </cell>
          <cell r="F18">
            <v>0</v>
          </cell>
          <cell r="G18">
            <v>2</v>
          </cell>
          <cell r="H18">
            <v>2</v>
          </cell>
          <cell r="I18">
            <v>2</v>
          </cell>
        </row>
        <row r="19">
          <cell r="A19" t="str">
            <v>Подпрограмма 2. Развитие сельского хозяйства и регулирование рынков сельскохозяйственной продукции, сырья и продовольствия</v>
          </cell>
        </row>
        <row r="20">
          <cell r="A20">
            <v>1</v>
          </cell>
          <cell r="B20" t="str">
            <v>Производства мяса скота и птицы</v>
          </cell>
          <cell r="C20" t="str">
            <v>тн.</v>
          </cell>
          <cell r="D20">
            <v>15.96</v>
          </cell>
          <cell r="E20">
            <v>14.8</v>
          </cell>
          <cell r="F20">
            <v>15.6</v>
          </cell>
          <cell r="G20">
            <v>16</v>
          </cell>
          <cell r="H20">
            <v>16.52</v>
          </cell>
          <cell r="I20">
            <v>17.32</v>
          </cell>
        </row>
        <row r="21">
          <cell r="A21" t="str">
            <v>1.1.</v>
          </cell>
          <cell r="B21" t="str">
            <v>Крупно рогатого скота</v>
          </cell>
          <cell r="C21" t="str">
            <v>тн.</v>
          </cell>
          <cell r="D21">
            <v>15.6</v>
          </cell>
          <cell r="E21">
            <v>14.5</v>
          </cell>
          <cell r="F21">
            <v>14.9</v>
          </cell>
          <cell r="G21">
            <v>15</v>
          </cell>
          <cell r="H21">
            <v>15.49</v>
          </cell>
          <cell r="I21">
            <v>16.239999999999998</v>
          </cell>
        </row>
        <row r="22">
          <cell r="A22" t="str">
            <v>1.2.</v>
          </cell>
          <cell r="B22" t="str">
            <v>Птицы</v>
          </cell>
          <cell r="C22" t="str">
            <v>тн.</v>
          </cell>
          <cell r="D22">
            <v>0.36</v>
          </cell>
          <cell r="E22">
            <v>0.3</v>
          </cell>
          <cell r="F22">
            <v>0.7</v>
          </cell>
          <cell r="G22">
            <v>1</v>
          </cell>
          <cell r="H22">
            <v>1.03</v>
          </cell>
          <cell r="I22">
            <v>1.08</v>
          </cell>
        </row>
        <row r="23">
          <cell r="A23" t="str">
            <v>1.3.</v>
          </cell>
          <cell r="B23" t="str">
            <v>Свиньи</v>
          </cell>
          <cell r="C23" t="str">
            <v>тн.</v>
          </cell>
          <cell r="D23">
            <v>5.0999999999999996</v>
          </cell>
          <cell r="E23">
            <v>7.3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2</v>
          </cell>
          <cell r="B24" t="str">
            <v>Производство молока</v>
          </cell>
          <cell r="C24" t="str">
            <v>тн.</v>
          </cell>
          <cell r="D24">
            <v>147.19999999999999</v>
          </cell>
          <cell r="E24">
            <v>121</v>
          </cell>
          <cell r="F24">
            <v>120.2</v>
          </cell>
          <cell r="G24">
            <v>121</v>
          </cell>
          <cell r="H24">
            <v>124.99</v>
          </cell>
          <cell r="I24">
            <v>130.99</v>
          </cell>
        </row>
        <row r="25">
          <cell r="A25">
            <v>3</v>
          </cell>
          <cell r="B25" t="str">
            <v>Производство яиц</v>
          </cell>
          <cell r="C25" t="str">
            <v>тыс.шт.</v>
          </cell>
          <cell r="D25">
            <v>1369</v>
          </cell>
          <cell r="E25">
            <v>795</v>
          </cell>
          <cell r="F25">
            <v>780</v>
          </cell>
          <cell r="G25">
            <v>800</v>
          </cell>
          <cell r="H25">
            <v>826.4</v>
          </cell>
          <cell r="I25">
            <v>866.07</v>
          </cell>
        </row>
        <row r="26">
          <cell r="A26">
            <v>4</v>
          </cell>
          <cell r="B26" t="str">
            <v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v>
          </cell>
          <cell r="C26" t="str">
            <v>ед.</v>
          </cell>
          <cell r="D26">
            <v>0</v>
          </cell>
          <cell r="E26">
            <v>0</v>
          </cell>
          <cell r="F26">
            <v>0</v>
          </cell>
          <cell r="G26">
            <v>7</v>
          </cell>
          <cell r="H26">
            <v>7</v>
          </cell>
          <cell r="I26">
            <v>7</v>
          </cell>
        </row>
        <row r="27">
          <cell r="A27" t="str">
            <v>4.1.</v>
          </cell>
          <cell r="B27" t="str">
            <v>коров</v>
          </cell>
          <cell r="C27" t="str">
            <v>ед.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5</v>
          </cell>
          <cell r="I27">
            <v>5</v>
          </cell>
        </row>
        <row r="28">
          <cell r="A28" t="str">
            <v>4.2.</v>
          </cell>
          <cell r="B28" t="str">
            <v>нетелей</v>
          </cell>
          <cell r="C28" t="str">
            <v>ед.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2</v>
          </cell>
          <cell r="I28">
            <v>2</v>
          </cell>
        </row>
        <row r="30">
          <cell r="A30" t="str">
            <v>Подпрограмма 3. Предоставление субсидий на возмещение части затрат, связанных с поставкой и обеспечением населения Туруханского района  продуктами питания</v>
          </cell>
        </row>
        <row r="31">
          <cell r="A31">
            <v>1</v>
          </cell>
          <cell r="B31" t="str">
            <v>Объем завезенных социально-значимых товаров</v>
          </cell>
          <cell r="D31">
            <v>110</v>
          </cell>
          <cell r="E31">
            <v>55.12</v>
          </cell>
          <cell r="F31">
            <v>50.54</v>
          </cell>
          <cell r="G31">
            <v>0</v>
          </cell>
          <cell r="H31">
            <v>51.04</v>
          </cell>
          <cell r="I31">
            <v>52.88</v>
          </cell>
        </row>
        <row r="33">
          <cell r="A33">
            <v>1</v>
          </cell>
          <cell r="B33" t="str">
            <v>Размер ставки субсидирования:</v>
          </cell>
        </row>
        <row r="34">
          <cell r="A34" t="str">
            <v>1.1.</v>
          </cell>
          <cell r="B34" t="str">
            <v>г. Игарка и п. Светлогорск</v>
          </cell>
          <cell r="C34" t="str">
            <v>руб.</v>
          </cell>
          <cell r="D34">
            <v>5</v>
          </cell>
          <cell r="E34">
            <v>3</v>
          </cell>
          <cell r="F34">
            <v>3</v>
          </cell>
          <cell r="G34">
            <v>3</v>
          </cell>
          <cell r="H34">
            <v>3.5</v>
          </cell>
          <cell r="I34">
            <v>4</v>
          </cell>
        </row>
        <row r="35">
          <cell r="A35" t="str">
            <v>1.2.</v>
          </cell>
          <cell r="B35" t="str">
            <v>с. Туруханск, с.Верхнеимбатск, п. Бор, с.Ворогово, с.Зотино</v>
          </cell>
          <cell r="C35" t="str">
            <v>руб.</v>
          </cell>
          <cell r="D35">
            <v>14</v>
          </cell>
          <cell r="E35">
            <v>11</v>
          </cell>
          <cell r="F35">
            <v>11</v>
          </cell>
          <cell r="G35">
            <v>11</v>
          </cell>
          <cell r="H35">
            <v>11.5</v>
          </cell>
          <cell r="I35">
            <v>12</v>
          </cell>
        </row>
        <row r="36">
          <cell r="A36">
            <v>2</v>
          </cell>
          <cell r="B36" t="str">
            <v>Объем произведенного хлеба</v>
          </cell>
          <cell r="C36" t="str">
            <v>тн.</v>
          </cell>
          <cell r="D36">
            <v>1089.173</v>
          </cell>
          <cell r="E36">
            <v>1225.1063999999999</v>
          </cell>
          <cell r="F36">
            <v>1284.1410000000001</v>
          </cell>
          <cell r="G36">
            <v>1284.1410000000001</v>
          </cell>
          <cell r="H36">
            <v>1284.1410000000001</v>
          </cell>
          <cell r="I36">
            <v>1284.1410000000001</v>
          </cell>
        </row>
      </sheetData>
      <sheetData sheetId="2"/>
      <sheetData sheetId="3"/>
      <sheetData sheetId="4">
        <row r="9">
          <cell r="D9" t="str">
            <v>Федеральная государственная служба статистики</v>
          </cell>
          <cell r="E9">
            <v>0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</row>
        <row r="10">
          <cell r="E10">
            <v>1112</v>
          </cell>
          <cell r="F10">
            <v>1191</v>
          </cell>
          <cell r="G10">
            <v>1212</v>
          </cell>
          <cell r="H10">
            <v>1218</v>
          </cell>
          <cell r="I10">
            <v>1224</v>
          </cell>
          <cell r="J10">
            <v>1227</v>
          </cell>
        </row>
        <row r="12">
          <cell r="A12" t="str">
            <v>2.1.</v>
          </cell>
          <cell r="B12" t="str">
            <v>Количество малого и среднего предпринимательства получивших субсидии
в том числе:</v>
          </cell>
          <cell r="C12" t="str">
            <v>ед.</v>
          </cell>
          <cell r="D12" t="str">
            <v>Администрация Туруханского района</v>
          </cell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3</v>
          </cell>
          <cell r="J12">
            <v>4</v>
          </cell>
        </row>
        <row r="13">
          <cell r="A13" t="str">
            <v>2.1.1.</v>
          </cell>
          <cell r="B13" t="str">
            <v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v>
          </cell>
          <cell r="C13" t="str">
            <v>ед.</v>
          </cell>
          <cell r="H13">
            <v>1</v>
          </cell>
          <cell r="I13">
            <v>2</v>
          </cell>
          <cell r="J13">
            <v>2</v>
          </cell>
        </row>
        <row r="14">
          <cell r="A14" t="str">
            <v>2.1.2.</v>
          </cell>
          <cell r="B14" t="str">
            <v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v>
          </cell>
          <cell r="C14" t="str">
            <v>ед.</v>
          </cell>
          <cell r="H14">
            <v>2</v>
          </cell>
          <cell r="I14">
            <v>1</v>
          </cell>
          <cell r="J14">
            <v>2</v>
          </cell>
        </row>
        <row r="16">
          <cell r="A16" t="str">
            <v>3.1.</v>
          </cell>
          <cell r="B16" t="str">
            <v>Количество молодежи принявших участие в конкурсах по мероприятию "Вовлечение молодежи в предпринимательскую деятельность" 
в том числе</v>
          </cell>
          <cell r="C16" t="str">
            <v>чел.</v>
          </cell>
          <cell r="E16">
            <v>30</v>
          </cell>
          <cell r="F16">
            <v>0</v>
          </cell>
          <cell r="G16">
            <v>12</v>
          </cell>
          <cell r="H16">
            <v>14</v>
          </cell>
          <cell r="I16">
            <v>14</v>
          </cell>
          <cell r="J16">
            <v>14</v>
          </cell>
        </row>
        <row r="17">
          <cell r="A17" t="str">
            <v>3.1.1.</v>
          </cell>
          <cell r="B17" t="str">
            <v>Количество участников принявших участие в конкурсе по основам предпринимательской деятельности и защите прав потребителей</v>
          </cell>
          <cell r="C17" t="str">
            <v>чел.</v>
          </cell>
          <cell r="E17">
            <v>30</v>
          </cell>
          <cell r="F17">
            <v>0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</row>
        <row r="18">
          <cell r="A18" t="str">
            <v>3.1.2.</v>
          </cell>
          <cell r="B18" t="str">
            <v>Содействие в организации обучения безработных граждан из числа молодежи, желающих открыть собственное дело и содействие молодежи района для принятия участия в краевом конкурсе "Молодой предприниматель России</v>
          </cell>
          <cell r="C18" t="str">
            <v>чел.</v>
          </cell>
          <cell r="H18">
            <v>2</v>
          </cell>
          <cell r="I18">
            <v>2</v>
          </cell>
          <cell r="J18">
            <v>2</v>
          </cell>
        </row>
      </sheetData>
      <sheetData sheetId="5">
        <row r="8">
          <cell r="H8">
            <v>591.85</v>
          </cell>
          <cell r="I8">
            <v>555</v>
          </cell>
          <cell r="J8">
            <v>756.6</v>
          </cell>
          <cell r="K8">
            <v>858.2</v>
          </cell>
          <cell r="L8">
            <v>2761.65</v>
          </cell>
        </row>
        <row r="11">
          <cell r="H11">
            <v>121</v>
          </cell>
          <cell r="J11">
            <v>0</v>
          </cell>
          <cell r="K11">
            <v>0</v>
          </cell>
        </row>
        <row r="12">
          <cell r="H12">
            <v>416.4</v>
          </cell>
          <cell r="I12">
            <v>500</v>
          </cell>
          <cell r="J12">
            <v>700</v>
          </cell>
          <cell r="K12">
            <v>800</v>
          </cell>
        </row>
        <row r="14">
          <cell r="H14">
            <v>54.45</v>
          </cell>
          <cell r="L14">
            <v>54.45</v>
          </cell>
        </row>
        <row r="15">
          <cell r="I15">
            <v>55</v>
          </cell>
          <cell r="J15">
            <v>56.6</v>
          </cell>
          <cell r="K15">
            <v>58.2</v>
          </cell>
          <cell r="L15">
            <v>169.8</v>
          </cell>
        </row>
      </sheetData>
      <sheetData sheetId="6">
        <row r="11">
          <cell r="A11">
            <v>1</v>
          </cell>
          <cell r="B11" t="str">
            <v>Производства мяса скота и птицы</v>
          </cell>
          <cell r="C11" t="str">
            <v>тн.</v>
          </cell>
          <cell r="D11">
            <v>15.96</v>
          </cell>
          <cell r="E11">
            <v>14.8</v>
          </cell>
          <cell r="F11">
            <v>15.6</v>
          </cell>
          <cell r="G11">
            <v>16</v>
          </cell>
          <cell r="H11">
            <v>16.52</v>
          </cell>
          <cell r="I11">
            <v>17.32</v>
          </cell>
        </row>
        <row r="12">
          <cell r="A12" t="str">
            <v>1.1.</v>
          </cell>
          <cell r="B12" t="str">
            <v>Крупно рогатого скота</v>
          </cell>
          <cell r="C12" t="str">
            <v>тн.</v>
          </cell>
          <cell r="D12">
            <v>15.6</v>
          </cell>
          <cell r="E12">
            <v>14.5</v>
          </cell>
          <cell r="F12">
            <v>14.9</v>
          </cell>
          <cell r="G12">
            <v>15</v>
          </cell>
          <cell r="H12">
            <v>15.49</v>
          </cell>
          <cell r="I12">
            <v>16.239999999999998</v>
          </cell>
        </row>
        <row r="13">
          <cell r="A13" t="str">
            <v>1.2.</v>
          </cell>
          <cell r="B13" t="str">
            <v>Птицы</v>
          </cell>
          <cell r="C13" t="str">
            <v>тн.</v>
          </cell>
          <cell r="D13">
            <v>0.36</v>
          </cell>
          <cell r="E13">
            <v>0.3</v>
          </cell>
          <cell r="F13">
            <v>0.7</v>
          </cell>
          <cell r="G13">
            <v>1</v>
          </cell>
          <cell r="H13">
            <v>1.03</v>
          </cell>
          <cell r="I13">
            <v>1.08</v>
          </cell>
        </row>
        <row r="14">
          <cell r="A14" t="str">
            <v>1.3.</v>
          </cell>
          <cell r="B14" t="str">
            <v>Свиньи</v>
          </cell>
          <cell r="C14" t="str">
            <v>тн.</v>
          </cell>
          <cell r="D14">
            <v>5.0999999999999996</v>
          </cell>
          <cell r="E14">
            <v>7.3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>
            <v>2</v>
          </cell>
          <cell r="B15" t="str">
            <v>Производство молока</v>
          </cell>
          <cell r="C15" t="str">
            <v>тн.</v>
          </cell>
          <cell r="D15">
            <v>147.19999999999999</v>
          </cell>
          <cell r="E15">
            <v>121</v>
          </cell>
          <cell r="F15">
            <v>120.2</v>
          </cell>
          <cell r="G15">
            <v>121</v>
          </cell>
          <cell r="H15">
            <v>124.99</v>
          </cell>
          <cell r="I15">
            <v>130.99</v>
          </cell>
        </row>
        <row r="16">
          <cell r="A16">
            <v>3</v>
          </cell>
          <cell r="B16" t="str">
            <v>Производство яиц</v>
          </cell>
          <cell r="C16" t="str">
            <v>тыс.шт.</v>
          </cell>
          <cell r="D16">
            <v>1369</v>
          </cell>
          <cell r="E16">
            <v>795</v>
          </cell>
          <cell r="F16">
            <v>780</v>
          </cell>
          <cell r="G16">
            <v>800</v>
          </cell>
          <cell r="H16">
            <v>826.4</v>
          </cell>
          <cell r="I16">
            <v>866.07</v>
          </cell>
        </row>
        <row r="18">
          <cell r="A18">
            <v>4</v>
          </cell>
          <cell r="B18" t="str">
            <v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v>
          </cell>
          <cell r="C18" t="str">
            <v>ед.</v>
          </cell>
          <cell r="D18">
            <v>0</v>
          </cell>
          <cell r="E18">
            <v>0</v>
          </cell>
          <cell r="F18">
            <v>0</v>
          </cell>
          <cell r="G18">
            <v>7</v>
          </cell>
          <cell r="H18">
            <v>7</v>
          </cell>
          <cell r="I18">
            <v>7</v>
          </cell>
        </row>
        <row r="19">
          <cell r="B19" t="str">
            <v>коров</v>
          </cell>
          <cell r="C19" t="str">
            <v>ед.</v>
          </cell>
          <cell r="D19">
            <v>0</v>
          </cell>
          <cell r="E19">
            <v>0</v>
          </cell>
          <cell r="F19">
            <v>0</v>
          </cell>
          <cell r="G19">
            <v>5</v>
          </cell>
          <cell r="H19">
            <v>5</v>
          </cell>
          <cell r="I19">
            <v>5</v>
          </cell>
        </row>
        <row r="20">
          <cell r="B20" t="str">
            <v>нетелей</v>
          </cell>
          <cell r="C20" t="str">
            <v>ед.</v>
          </cell>
          <cell r="D20">
            <v>0</v>
          </cell>
          <cell r="E20">
            <v>0</v>
          </cell>
          <cell r="F20">
            <v>0</v>
          </cell>
          <cell r="G20">
            <v>2</v>
          </cell>
          <cell r="H20">
            <v>2</v>
          </cell>
          <cell r="I20">
            <v>2</v>
          </cell>
        </row>
      </sheetData>
      <sheetData sheetId="7">
        <row r="9">
          <cell r="H9">
            <v>9600</v>
          </cell>
          <cell r="I9">
            <v>4500</v>
          </cell>
          <cell r="J9">
            <v>1617.85</v>
          </cell>
          <cell r="K9">
            <v>1743.21</v>
          </cell>
          <cell r="L9">
            <v>17461.059999999998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B14" t="str">
            <v>Предоставление субсидии организациям сельского хозяйства на компенсацию расходов по оплате коммунальных услуг</v>
          </cell>
          <cell r="D14" t="str">
            <v>241</v>
          </cell>
          <cell r="E14" t="str">
            <v>0405</v>
          </cell>
          <cell r="F14" t="str">
            <v>0828281</v>
          </cell>
          <cell r="G14" t="str">
            <v>810</v>
          </cell>
          <cell r="H14">
            <v>9600</v>
          </cell>
        </row>
        <row r="15">
          <cell r="B15" t="str">
            <v>Предоставление субсидии  на возмещение части затрат производства и реализации сельскохозяйственной продукции</v>
          </cell>
          <cell r="C15" t="str">
            <v>Администрация Туруханского района</v>
          </cell>
          <cell r="D15">
            <v>241</v>
          </cell>
          <cell r="E15" t="str">
            <v>0405</v>
          </cell>
          <cell r="F15" t="str">
            <v>0828293</v>
          </cell>
          <cell r="G15">
            <v>810</v>
          </cell>
          <cell r="I15">
            <v>740</v>
          </cell>
          <cell r="J15">
            <v>1326.85</v>
          </cell>
          <cell r="K15">
            <v>1421.21</v>
          </cell>
        </row>
        <row r="17">
          <cell r="B17" t="str">
            <v>Предоставление субсидий на возмещение части затрат  на приобретение крупно рогатого скота (коров, нетелей)  гражданам ведущим личное подсобное хозяйство на территории Туруханского района</v>
          </cell>
          <cell r="C17" t="str">
            <v>Администрация Туруханского района</v>
          </cell>
          <cell r="D17">
            <v>241</v>
          </cell>
          <cell r="E17" t="str">
            <v>0405</v>
          </cell>
          <cell r="F17" t="str">
            <v>0828294</v>
          </cell>
          <cell r="G17">
            <v>810</v>
          </cell>
          <cell r="I17">
            <v>260</v>
          </cell>
          <cell r="J17">
            <v>291</v>
          </cell>
          <cell r="K17">
            <v>322</v>
          </cell>
        </row>
        <row r="19">
          <cell r="B19" t="str">
            <v>Создание условий для ведения охотхозяйственной деятельности на территории Туруханского района</v>
          </cell>
          <cell r="C19" t="str">
            <v>Территориальное управление</v>
          </cell>
          <cell r="D19">
            <v>242</v>
          </cell>
          <cell r="E19">
            <v>412</v>
          </cell>
          <cell r="F19">
            <v>828305</v>
          </cell>
          <cell r="G19">
            <v>630</v>
          </cell>
          <cell r="I19">
            <v>3500</v>
          </cell>
          <cell r="L19">
            <v>3500</v>
          </cell>
        </row>
      </sheetData>
      <sheetData sheetId="8">
        <row r="11">
          <cell r="A11">
            <v>1</v>
          </cell>
          <cell r="B11" t="str">
            <v>Объем завезенных социально-значимых товаров</v>
          </cell>
          <cell r="C11" t="str">
            <v>тн.</v>
          </cell>
          <cell r="E11">
            <v>110</v>
          </cell>
          <cell r="F11">
            <v>55.12</v>
          </cell>
          <cell r="G11">
            <v>50.54</v>
          </cell>
          <cell r="H11">
            <v>0</v>
          </cell>
          <cell r="I11">
            <v>51.04</v>
          </cell>
          <cell r="J11">
            <v>52.88</v>
          </cell>
        </row>
      </sheetData>
      <sheetData sheetId="9">
        <row r="11">
          <cell r="H11">
            <v>4694.5519999999997</v>
          </cell>
          <cell r="I11">
            <v>0</v>
          </cell>
          <cell r="J11">
            <v>11082.15</v>
          </cell>
          <cell r="K11">
            <v>12186.89</v>
          </cell>
          <cell r="L11">
            <v>27963.592000000001</v>
          </cell>
        </row>
        <row r="12">
          <cell r="H12">
            <v>4694.5519999999997</v>
          </cell>
          <cell r="I12">
            <v>0</v>
          </cell>
          <cell r="J12">
            <v>7216.54</v>
          </cell>
          <cell r="K12">
            <v>7935.93</v>
          </cell>
        </row>
        <row r="13">
          <cell r="H13">
            <v>0</v>
          </cell>
          <cell r="I13">
            <v>0</v>
          </cell>
          <cell r="J13">
            <v>3865.61</v>
          </cell>
          <cell r="K13">
            <v>4250.96</v>
          </cell>
        </row>
      </sheetData>
      <sheetData sheetId="10">
        <row r="8">
          <cell r="A8">
            <v>1</v>
          </cell>
          <cell r="B8" t="str">
            <v>Размер ставки субсидирования:</v>
          </cell>
        </row>
        <row r="9">
          <cell r="B9" t="str">
            <v>г. Игарка и п. Светлогорск</v>
          </cell>
          <cell r="C9" t="str">
            <v>руб.</v>
          </cell>
          <cell r="E9">
            <v>5</v>
          </cell>
          <cell r="F9">
            <v>3</v>
          </cell>
          <cell r="G9">
            <v>3</v>
          </cell>
          <cell r="H9">
            <v>3</v>
          </cell>
          <cell r="I9">
            <v>3.5</v>
          </cell>
          <cell r="J9">
            <v>4</v>
          </cell>
        </row>
        <row r="10">
          <cell r="B10" t="str">
            <v>с. Туруханск, с.Верхнеимбатск, п. Бор, с.Ворогово, с.Зотино</v>
          </cell>
          <cell r="C10" t="str">
            <v>руб.</v>
          </cell>
          <cell r="E10">
            <v>14</v>
          </cell>
          <cell r="F10">
            <v>11</v>
          </cell>
          <cell r="G10">
            <v>11</v>
          </cell>
          <cell r="H10">
            <v>11</v>
          </cell>
          <cell r="I10">
            <v>11.5</v>
          </cell>
          <cell r="J10">
            <v>12</v>
          </cell>
        </row>
        <row r="11">
          <cell r="A11">
            <v>2</v>
          </cell>
          <cell r="B11" t="str">
            <v>Объем произведенного хлеба</v>
          </cell>
          <cell r="C11" t="str">
            <v>тн.</v>
          </cell>
          <cell r="E11">
            <v>1089.173</v>
          </cell>
          <cell r="F11">
            <v>1225.1063999999999</v>
          </cell>
          <cell r="G11">
            <v>1284.1410000000001</v>
          </cell>
          <cell r="H11">
            <v>1284.1410000000001</v>
          </cell>
          <cell r="I11">
            <v>1284.1410000000001</v>
          </cell>
          <cell r="J11">
            <v>1284.1410000000001</v>
          </cell>
        </row>
      </sheetData>
      <sheetData sheetId="11">
        <row r="9">
          <cell r="G9">
            <v>8500</v>
          </cell>
          <cell r="H9">
            <v>8500</v>
          </cell>
          <cell r="I9">
            <v>8950.5</v>
          </cell>
          <cell r="J9">
            <v>9353.27</v>
          </cell>
          <cell r="K9">
            <v>35303.770000000004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 и 1"/>
      <sheetName val="Приложение 2"/>
      <sheetName val="Прил 1 к прог"/>
      <sheetName val="Прил 2 к прогр"/>
      <sheetName val="1.1."/>
      <sheetName val="1.2."/>
      <sheetName val="2.1."/>
      <sheetName val="2.2."/>
      <sheetName val="3.1."/>
      <sheetName val="3.2."/>
      <sheetName val="4.1."/>
      <sheetName val="4.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9">
          <cell r="B19" t="str">
            <v>Увеличение численности охотпользователей при создании условий для ведения охотхозяйственной деятельности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="60" zoomScaleNormal="100" workbookViewId="0">
      <selection activeCell="G4" sqref="G4"/>
    </sheetView>
  </sheetViews>
  <sheetFormatPr defaultRowHeight="15.75" x14ac:dyDescent="0.25"/>
  <cols>
    <col min="1" max="1" width="8.5703125" style="1" customWidth="1"/>
    <col min="2" max="2" width="64.42578125" style="1" customWidth="1"/>
    <col min="3" max="4" width="12.28515625" style="1" customWidth="1"/>
    <col min="5" max="5" width="20.5703125" style="1" customWidth="1"/>
    <col min="6" max="6" width="16.7109375" style="1" customWidth="1"/>
    <col min="7" max="7" width="15.28515625" style="1" customWidth="1"/>
    <col min="8" max="8" width="14" style="1" bestFit="1" customWidth="1"/>
    <col min="9" max="9" width="13.7109375" style="1" bestFit="1" customWidth="1"/>
    <col min="10" max="10" width="13.28515625" style="1" bestFit="1" customWidth="1"/>
    <col min="11" max="11" width="13.28515625" style="1" customWidth="1"/>
    <col min="12" max="12" width="11.85546875" style="1" bestFit="1" customWidth="1"/>
    <col min="13" max="256" width="9.140625" style="1"/>
    <col min="257" max="257" width="8.5703125" style="1" customWidth="1"/>
    <col min="258" max="258" width="56.140625" style="1" customWidth="1"/>
    <col min="259" max="260" width="12.28515625" style="1" customWidth="1"/>
    <col min="261" max="261" width="20.5703125" style="1" customWidth="1"/>
    <col min="262" max="262" width="16.7109375" style="1" customWidth="1"/>
    <col min="263" max="263" width="15.28515625" style="1" customWidth="1"/>
    <col min="264" max="264" width="14" style="1" bestFit="1" customWidth="1"/>
    <col min="265" max="265" width="13.7109375" style="1" bestFit="1" customWidth="1"/>
    <col min="266" max="266" width="13.28515625" style="1" bestFit="1" customWidth="1"/>
    <col min="267" max="267" width="13.28515625" style="1" customWidth="1"/>
    <col min="268" max="268" width="11.85546875" style="1" bestFit="1" customWidth="1"/>
    <col min="269" max="512" width="9.140625" style="1"/>
    <col min="513" max="513" width="8.5703125" style="1" customWidth="1"/>
    <col min="514" max="514" width="56.140625" style="1" customWidth="1"/>
    <col min="515" max="516" width="12.28515625" style="1" customWidth="1"/>
    <col min="517" max="517" width="20.5703125" style="1" customWidth="1"/>
    <col min="518" max="518" width="16.7109375" style="1" customWidth="1"/>
    <col min="519" max="519" width="15.28515625" style="1" customWidth="1"/>
    <col min="520" max="520" width="14" style="1" bestFit="1" customWidth="1"/>
    <col min="521" max="521" width="13.7109375" style="1" bestFit="1" customWidth="1"/>
    <col min="522" max="522" width="13.28515625" style="1" bestFit="1" customWidth="1"/>
    <col min="523" max="523" width="13.28515625" style="1" customWidth="1"/>
    <col min="524" max="524" width="11.85546875" style="1" bestFit="1" customWidth="1"/>
    <col min="525" max="768" width="9.140625" style="1"/>
    <col min="769" max="769" width="8.5703125" style="1" customWidth="1"/>
    <col min="770" max="770" width="56.140625" style="1" customWidth="1"/>
    <col min="771" max="772" width="12.28515625" style="1" customWidth="1"/>
    <col min="773" max="773" width="20.5703125" style="1" customWidth="1"/>
    <col min="774" max="774" width="16.7109375" style="1" customWidth="1"/>
    <col min="775" max="775" width="15.28515625" style="1" customWidth="1"/>
    <col min="776" max="776" width="14" style="1" bestFit="1" customWidth="1"/>
    <col min="777" max="777" width="13.7109375" style="1" bestFit="1" customWidth="1"/>
    <col min="778" max="778" width="13.28515625" style="1" bestFit="1" customWidth="1"/>
    <col min="779" max="779" width="13.28515625" style="1" customWidth="1"/>
    <col min="780" max="780" width="11.85546875" style="1" bestFit="1" customWidth="1"/>
    <col min="781" max="1024" width="9.140625" style="1"/>
    <col min="1025" max="1025" width="8.5703125" style="1" customWidth="1"/>
    <col min="1026" max="1026" width="56.140625" style="1" customWidth="1"/>
    <col min="1027" max="1028" width="12.28515625" style="1" customWidth="1"/>
    <col min="1029" max="1029" width="20.5703125" style="1" customWidth="1"/>
    <col min="1030" max="1030" width="16.7109375" style="1" customWidth="1"/>
    <col min="1031" max="1031" width="15.28515625" style="1" customWidth="1"/>
    <col min="1032" max="1032" width="14" style="1" bestFit="1" customWidth="1"/>
    <col min="1033" max="1033" width="13.7109375" style="1" bestFit="1" customWidth="1"/>
    <col min="1034" max="1034" width="13.28515625" style="1" bestFit="1" customWidth="1"/>
    <col min="1035" max="1035" width="13.28515625" style="1" customWidth="1"/>
    <col min="1036" max="1036" width="11.85546875" style="1" bestFit="1" customWidth="1"/>
    <col min="1037" max="1280" width="9.140625" style="1"/>
    <col min="1281" max="1281" width="8.5703125" style="1" customWidth="1"/>
    <col min="1282" max="1282" width="56.140625" style="1" customWidth="1"/>
    <col min="1283" max="1284" width="12.28515625" style="1" customWidth="1"/>
    <col min="1285" max="1285" width="20.5703125" style="1" customWidth="1"/>
    <col min="1286" max="1286" width="16.7109375" style="1" customWidth="1"/>
    <col min="1287" max="1287" width="15.28515625" style="1" customWidth="1"/>
    <col min="1288" max="1288" width="14" style="1" bestFit="1" customWidth="1"/>
    <col min="1289" max="1289" width="13.7109375" style="1" bestFit="1" customWidth="1"/>
    <col min="1290" max="1290" width="13.28515625" style="1" bestFit="1" customWidth="1"/>
    <col min="1291" max="1291" width="13.28515625" style="1" customWidth="1"/>
    <col min="1292" max="1292" width="11.85546875" style="1" bestFit="1" customWidth="1"/>
    <col min="1293" max="1536" width="9.140625" style="1"/>
    <col min="1537" max="1537" width="8.5703125" style="1" customWidth="1"/>
    <col min="1538" max="1538" width="56.140625" style="1" customWidth="1"/>
    <col min="1539" max="1540" width="12.28515625" style="1" customWidth="1"/>
    <col min="1541" max="1541" width="20.5703125" style="1" customWidth="1"/>
    <col min="1542" max="1542" width="16.7109375" style="1" customWidth="1"/>
    <col min="1543" max="1543" width="15.28515625" style="1" customWidth="1"/>
    <col min="1544" max="1544" width="14" style="1" bestFit="1" customWidth="1"/>
    <col min="1545" max="1545" width="13.7109375" style="1" bestFit="1" customWidth="1"/>
    <col min="1546" max="1546" width="13.28515625" style="1" bestFit="1" customWidth="1"/>
    <col min="1547" max="1547" width="13.28515625" style="1" customWidth="1"/>
    <col min="1548" max="1548" width="11.85546875" style="1" bestFit="1" customWidth="1"/>
    <col min="1549" max="1792" width="9.140625" style="1"/>
    <col min="1793" max="1793" width="8.5703125" style="1" customWidth="1"/>
    <col min="1794" max="1794" width="56.140625" style="1" customWidth="1"/>
    <col min="1795" max="1796" width="12.28515625" style="1" customWidth="1"/>
    <col min="1797" max="1797" width="20.5703125" style="1" customWidth="1"/>
    <col min="1798" max="1798" width="16.7109375" style="1" customWidth="1"/>
    <col min="1799" max="1799" width="15.28515625" style="1" customWidth="1"/>
    <col min="1800" max="1800" width="14" style="1" bestFit="1" customWidth="1"/>
    <col min="1801" max="1801" width="13.7109375" style="1" bestFit="1" customWidth="1"/>
    <col min="1802" max="1802" width="13.28515625" style="1" bestFit="1" customWidth="1"/>
    <col min="1803" max="1803" width="13.28515625" style="1" customWidth="1"/>
    <col min="1804" max="1804" width="11.85546875" style="1" bestFit="1" customWidth="1"/>
    <col min="1805" max="2048" width="9.140625" style="1"/>
    <col min="2049" max="2049" width="8.5703125" style="1" customWidth="1"/>
    <col min="2050" max="2050" width="56.140625" style="1" customWidth="1"/>
    <col min="2051" max="2052" width="12.28515625" style="1" customWidth="1"/>
    <col min="2053" max="2053" width="20.5703125" style="1" customWidth="1"/>
    <col min="2054" max="2054" width="16.7109375" style="1" customWidth="1"/>
    <col min="2055" max="2055" width="15.28515625" style="1" customWidth="1"/>
    <col min="2056" max="2056" width="14" style="1" bestFit="1" customWidth="1"/>
    <col min="2057" max="2057" width="13.7109375" style="1" bestFit="1" customWidth="1"/>
    <col min="2058" max="2058" width="13.28515625" style="1" bestFit="1" customWidth="1"/>
    <col min="2059" max="2059" width="13.28515625" style="1" customWidth="1"/>
    <col min="2060" max="2060" width="11.85546875" style="1" bestFit="1" customWidth="1"/>
    <col min="2061" max="2304" width="9.140625" style="1"/>
    <col min="2305" max="2305" width="8.5703125" style="1" customWidth="1"/>
    <col min="2306" max="2306" width="56.140625" style="1" customWidth="1"/>
    <col min="2307" max="2308" width="12.28515625" style="1" customWidth="1"/>
    <col min="2309" max="2309" width="20.5703125" style="1" customWidth="1"/>
    <col min="2310" max="2310" width="16.7109375" style="1" customWidth="1"/>
    <col min="2311" max="2311" width="15.28515625" style="1" customWidth="1"/>
    <col min="2312" max="2312" width="14" style="1" bestFit="1" customWidth="1"/>
    <col min="2313" max="2313" width="13.7109375" style="1" bestFit="1" customWidth="1"/>
    <col min="2314" max="2314" width="13.28515625" style="1" bestFit="1" customWidth="1"/>
    <col min="2315" max="2315" width="13.28515625" style="1" customWidth="1"/>
    <col min="2316" max="2316" width="11.85546875" style="1" bestFit="1" customWidth="1"/>
    <col min="2317" max="2560" width="9.140625" style="1"/>
    <col min="2561" max="2561" width="8.5703125" style="1" customWidth="1"/>
    <col min="2562" max="2562" width="56.140625" style="1" customWidth="1"/>
    <col min="2563" max="2564" width="12.28515625" style="1" customWidth="1"/>
    <col min="2565" max="2565" width="20.5703125" style="1" customWidth="1"/>
    <col min="2566" max="2566" width="16.7109375" style="1" customWidth="1"/>
    <col min="2567" max="2567" width="15.28515625" style="1" customWidth="1"/>
    <col min="2568" max="2568" width="14" style="1" bestFit="1" customWidth="1"/>
    <col min="2569" max="2569" width="13.7109375" style="1" bestFit="1" customWidth="1"/>
    <col min="2570" max="2570" width="13.28515625" style="1" bestFit="1" customWidth="1"/>
    <col min="2571" max="2571" width="13.28515625" style="1" customWidth="1"/>
    <col min="2572" max="2572" width="11.85546875" style="1" bestFit="1" customWidth="1"/>
    <col min="2573" max="2816" width="9.140625" style="1"/>
    <col min="2817" max="2817" width="8.5703125" style="1" customWidth="1"/>
    <col min="2818" max="2818" width="56.140625" style="1" customWidth="1"/>
    <col min="2819" max="2820" width="12.28515625" style="1" customWidth="1"/>
    <col min="2821" max="2821" width="20.5703125" style="1" customWidth="1"/>
    <col min="2822" max="2822" width="16.7109375" style="1" customWidth="1"/>
    <col min="2823" max="2823" width="15.28515625" style="1" customWidth="1"/>
    <col min="2824" max="2824" width="14" style="1" bestFit="1" customWidth="1"/>
    <col min="2825" max="2825" width="13.7109375" style="1" bestFit="1" customWidth="1"/>
    <col min="2826" max="2826" width="13.28515625" style="1" bestFit="1" customWidth="1"/>
    <col min="2827" max="2827" width="13.28515625" style="1" customWidth="1"/>
    <col min="2828" max="2828" width="11.85546875" style="1" bestFit="1" customWidth="1"/>
    <col min="2829" max="3072" width="9.140625" style="1"/>
    <col min="3073" max="3073" width="8.5703125" style="1" customWidth="1"/>
    <col min="3074" max="3074" width="56.140625" style="1" customWidth="1"/>
    <col min="3075" max="3076" width="12.28515625" style="1" customWidth="1"/>
    <col min="3077" max="3077" width="20.5703125" style="1" customWidth="1"/>
    <col min="3078" max="3078" width="16.7109375" style="1" customWidth="1"/>
    <col min="3079" max="3079" width="15.28515625" style="1" customWidth="1"/>
    <col min="3080" max="3080" width="14" style="1" bestFit="1" customWidth="1"/>
    <col min="3081" max="3081" width="13.7109375" style="1" bestFit="1" customWidth="1"/>
    <col min="3082" max="3082" width="13.28515625" style="1" bestFit="1" customWidth="1"/>
    <col min="3083" max="3083" width="13.28515625" style="1" customWidth="1"/>
    <col min="3084" max="3084" width="11.85546875" style="1" bestFit="1" customWidth="1"/>
    <col min="3085" max="3328" width="9.140625" style="1"/>
    <col min="3329" max="3329" width="8.5703125" style="1" customWidth="1"/>
    <col min="3330" max="3330" width="56.140625" style="1" customWidth="1"/>
    <col min="3331" max="3332" width="12.28515625" style="1" customWidth="1"/>
    <col min="3333" max="3333" width="20.5703125" style="1" customWidth="1"/>
    <col min="3334" max="3334" width="16.7109375" style="1" customWidth="1"/>
    <col min="3335" max="3335" width="15.28515625" style="1" customWidth="1"/>
    <col min="3336" max="3336" width="14" style="1" bestFit="1" customWidth="1"/>
    <col min="3337" max="3337" width="13.7109375" style="1" bestFit="1" customWidth="1"/>
    <col min="3338" max="3338" width="13.28515625" style="1" bestFit="1" customWidth="1"/>
    <col min="3339" max="3339" width="13.28515625" style="1" customWidth="1"/>
    <col min="3340" max="3340" width="11.85546875" style="1" bestFit="1" customWidth="1"/>
    <col min="3341" max="3584" width="9.140625" style="1"/>
    <col min="3585" max="3585" width="8.5703125" style="1" customWidth="1"/>
    <col min="3586" max="3586" width="56.140625" style="1" customWidth="1"/>
    <col min="3587" max="3588" width="12.28515625" style="1" customWidth="1"/>
    <col min="3589" max="3589" width="20.5703125" style="1" customWidth="1"/>
    <col min="3590" max="3590" width="16.7109375" style="1" customWidth="1"/>
    <col min="3591" max="3591" width="15.28515625" style="1" customWidth="1"/>
    <col min="3592" max="3592" width="14" style="1" bestFit="1" customWidth="1"/>
    <col min="3593" max="3593" width="13.7109375" style="1" bestFit="1" customWidth="1"/>
    <col min="3594" max="3594" width="13.28515625" style="1" bestFit="1" customWidth="1"/>
    <col min="3595" max="3595" width="13.28515625" style="1" customWidth="1"/>
    <col min="3596" max="3596" width="11.85546875" style="1" bestFit="1" customWidth="1"/>
    <col min="3597" max="3840" width="9.140625" style="1"/>
    <col min="3841" max="3841" width="8.5703125" style="1" customWidth="1"/>
    <col min="3842" max="3842" width="56.140625" style="1" customWidth="1"/>
    <col min="3843" max="3844" width="12.28515625" style="1" customWidth="1"/>
    <col min="3845" max="3845" width="20.5703125" style="1" customWidth="1"/>
    <col min="3846" max="3846" width="16.7109375" style="1" customWidth="1"/>
    <col min="3847" max="3847" width="15.28515625" style="1" customWidth="1"/>
    <col min="3848" max="3848" width="14" style="1" bestFit="1" customWidth="1"/>
    <col min="3849" max="3849" width="13.7109375" style="1" bestFit="1" customWidth="1"/>
    <col min="3850" max="3850" width="13.28515625" style="1" bestFit="1" customWidth="1"/>
    <col min="3851" max="3851" width="13.28515625" style="1" customWidth="1"/>
    <col min="3852" max="3852" width="11.85546875" style="1" bestFit="1" customWidth="1"/>
    <col min="3853" max="4096" width="9.140625" style="1"/>
    <col min="4097" max="4097" width="8.5703125" style="1" customWidth="1"/>
    <col min="4098" max="4098" width="56.140625" style="1" customWidth="1"/>
    <col min="4099" max="4100" width="12.28515625" style="1" customWidth="1"/>
    <col min="4101" max="4101" width="20.5703125" style="1" customWidth="1"/>
    <col min="4102" max="4102" width="16.7109375" style="1" customWidth="1"/>
    <col min="4103" max="4103" width="15.28515625" style="1" customWidth="1"/>
    <col min="4104" max="4104" width="14" style="1" bestFit="1" customWidth="1"/>
    <col min="4105" max="4105" width="13.7109375" style="1" bestFit="1" customWidth="1"/>
    <col min="4106" max="4106" width="13.28515625" style="1" bestFit="1" customWidth="1"/>
    <col min="4107" max="4107" width="13.28515625" style="1" customWidth="1"/>
    <col min="4108" max="4108" width="11.85546875" style="1" bestFit="1" customWidth="1"/>
    <col min="4109" max="4352" width="9.140625" style="1"/>
    <col min="4353" max="4353" width="8.5703125" style="1" customWidth="1"/>
    <col min="4354" max="4354" width="56.140625" style="1" customWidth="1"/>
    <col min="4355" max="4356" width="12.28515625" style="1" customWidth="1"/>
    <col min="4357" max="4357" width="20.5703125" style="1" customWidth="1"/>
    <col min="4358" max="4358" width="16.7109375" style="1" customWidth="1"/>
    <col min="4359" max="4359" width="15.28515625" style="1" customWidth="1"/>
    <col min="4360" max="4360" width="14" style="1" bestFit="1" customWidth="1"/>
    <col min="4361" max="4361" width="13.7109375" style="1" bestFit="1" customWidth="1"/>
    <col min="4362" max="4362" width="13.28515625" style="1" bestFit="1" customWidth="1"/>
    <col min="4363" max="4363" width="13.28515625" style="1" customWidth="1"/>
    <col min="4364" max="4364" width="11.85546875" style="1" bestFit="1" customWidth="1"/>
    <col min="4365" max="4608" width="9.140625" style="1"/>
    <col min="4609" max="4609" width="8.5703125" style="1" customWidth="1"/>
    <col min="4610" max="4610" width="56.140625" style="1" customWidth="1"/>
    <col min="4611" max="4612" width="12.28515625" style="1" customWidth="1"/>
    <col min="4613" max="4613" width="20.5703125" style="1" customWidth="1"/>
    <col min="4614" max="4614" width="16.7109375" style="1" customWidth="1"/>
    <col min="4615" max="4615" width="15.28515625" style="1" customWidth="1"/>
    <col min="4616" max="4616" width="14" style="1" bestFit="1" customWidth="1"/>
    <col min="4617" max="4617" width="13.7109375" style="1" bestFit="1" customWidth="1"/>
    <col min="4618" max="4618" width="13.28515625" style="1" bestFit="1" customWidth="1"/>
    <col min="4619" max="4619" width="13.28515625" style="1" customWidth="1"/>
    <col min="4620" max="4620" width="11.85546875" style="1" bestFit="1" customWidth="1"/>
    <col min="4621" max="4864" width="9.140625" style="1"/>
    <col min="4865" max="4865" width="8.5703125" style="1" customWidth="1"/>
    <col min="4866" max="4866" width="56.140625" style="1" customWidth="1"/>
    <col min="4867" max="4868" width="12.28515625" style="1" customWidth="1"/>
    <col min="4869" max="4869" width="20.5703125" style="1" customWidth="1"/>
    <col min="4870" max="4870" width="16.7109375" style="1" customWidth="1"/>
    <col min="4871" max="4871" width="15.28515625" style="1" customWidth="1"/>
    <col min="4872" max="4872" width="14" style="1" bestFit="1" customWidth="1"/>
    <col min="4873" max="4873" width="13.7109375" style="1" bestFit="1" customWidth="1"/>
    <col min="4874" max="4874" width="13.28515625" style="1" bestFit="1" customWidth="1"/>
    <col min="4875" max="4875" width="13.28515625" style="1" customWidth="1"/>
    <col min="4876" max="4876" width="11.85546875" style="1" bestFit="1" customWidth="1"/>
    <col min="4877" max="5120" width="9.140625" style="1"/>
    <col min="5121" max="5121" width="8.5703125" style="1" customWidth="1"/>
    <col min="5122" max="5122" width="56.140625" style="1" customWidth="1"/>
    <col min="5123" max="5124" width="12.28515625" style="1" customWidth="1"/>
    <col min="5125" max="5125" width="20.5703125" style="1" customWidth="1"/>
    <col min="5126" max="5126" width="16.7109375" style="1" customWidth="1"/>
    <col min="5127" max="5127" width="15.28515625" style="1" customWidth="1"/>
    <col min="5128" max="5128" width="14" style="1" bestFit="1" customWidth="1"/>
    <col min="5129" max="5129" width="13.7109375" style="1" bestFit="1" customWidth="1"/>
    <col min="5130" max="5130" width="13.28515625" style="1" bestFit="1" customWidth="1"/>
    <col min="5131" max="5131" width="13.28515625" style="1" customWidth="1"/>
    <col min="5132" max="5132" width="11.85546875" style="1" bestFit="1" customWidth="1"/>
    <col min="5133" max="5376" width="9.140625" style="1"/>
    <col min="5377" max="5377" width="8.5703125" style="1" customWidth="1"/>
    <col min="5378" max="5378" width="56.140625" style="1" customWidth="1"/>
    <col min="5379" max="5380" width="12.28515625" style="1" customWidth="1"/>
    <col min="5381" max="5381" width="20.5703125" style="1" customWidth="1"/>
    <col min="5382" max="5382" width="16.7109375" style="1" customWidth="1"/>
    <col min="5383" max="5383" width="15.28515625" style="1" customWidth="1"/>
    <col min="5384" max="5384" width="14" style="1" bestFit="1" customWidth="1"/>
    <col min="5385" max="5385" width="13.7109375" style="1" bestFit="1" customWidth="1"/>
    <col min="5386" max="5386" width="13.28515625" style="1" bestFit="1" customWidth="1"/>
    <col min="5387" max="5387" width="13.28515625" style="1" customWidth="1"/>
    <col min="5388" max="5388" width="11.85546875" style="1" bestFit="1" customWidth="1"/>
    <col min="5389" max="5632" width="9.140625" style="1"/>
    <col min="5633" max="5633" width="8.5703125" style="1" customWidth="1"/>
    <col min="5634" max="5634" width="56.140625" style="1" customWidth="1"/>
    <col min="5635" max="5636" width="12.28515625" style="1" customWidth="1"/>
    <col min="5637" max="5637" width="20.5703125" style="1" customWidth="1"/>
    <col min="5638" max="5638" width="16.7109375" style="1" customWidth="1"/>
    <col min="5639" max="5639" width="15.28515625" style="1" customWidth="1"/>
    <col min="5640" max="5640" width="14" style="1" bestFit="1" customWidth="1"/>
    <col min="5641" max="5641" width="13.7109375" style="1" bestFit="1" customWidth="1"/>
    <col min="5642" max="5642" width="13.28515625" style="1" bestFit="1" customWidth="1"/>
    <col min="5643" max="5643" width="13.28515625" style="1" customWidth="1"/>
    <col min="5644" max="5644" width="11.85546875" style="1" bestFit="1" customWidth="1"/>
    <col min="5645" max="5888" width="9.140625" style="1"/>
    <col min="5889" max="5889" width="8.5703125" style="1" customWidth="1"/>
    <col min="5890" max="5890" width="56.140625" style="1" customWidth="1"/>
    <col min="5891" max="5892" width="12.28515625" style="1" customWidth="1"/>
    <col min="5893" max="5893" width="20.5703125" style="1" customWidth="1"/>
    <col min="5894" max="5894" width="16.7109375" style="1" customWidth="1"/>
    <col min="5895" max="5895" width="15.28515625" style="1" customWidth="1"/>
    <col min="5896" max="5896" width="14" style="1" bestFit="1" customWidth="1"/>
    <col min="5897" max="5897" width="13.7109375" style="1" bestFit="1" customWidth="1"/>
    <col min="5898" max="5898" width="13.28515625" style="1" bestFit="1" customWidth="1"/>
    <col min="5899" max="5899" width="13.28515625" style="1" customWidth="1"/>
    <col min="5900" max="5900" width="11.85546875" style="1" bestFit="1" customWidth="1"/>
    <col min="5901" max="6144" width="9.140625" style="1"/>
    <col min="6145" max="6145" width="8.5703125" style="1" customWidth="1"/>
    <col min="6146" max="6146" width="56.140625" style="1" customWidth="1"/>
    <col min="6147" max="6148" width="12.28515625" style="1" customWidth="1"/>
    <col min="6149" max="6149" width="20.5703125" style="1" customWidth="1"/>
    <col min="6150" max="6150" width="16.7109375" style="1" customWidth="1"/>
    <col min="6151" max="6151" width="15.28515625" style="1" customWidth="1"/>
    <col min="6152" max="6152" width="14" style="1" bestFit="1" customWidth="1"/>
    <col min="6153" max="6153" width="13.7109375" style="1" bestFit="1" customWidth="1"/>
    <col min="6154" max="6154" width="13.28515625" style="1" bestFit="1" customWidth="1"/>
    <col min="6155" max="6155" width="13.28515625" style="1" customWidth="1"/>
    <col min="6156" max="6156" width="11.85546875" style="1" bestFit="1" customWidth="1"/>
    <col min="6157" max="6400" width="9.140625" style="1"/>
    <col min="6401" max="6401" width="8.5703125" style="1" customWidth="1"/>
    <col min="6402" max="6402" width="56.140625" style="1" customWidth="1"/>
    <col min="6403" max="6404" width="12.28515625" style="1" customWidth="1"/>
    <col min="6405" max="6405" width="20.5703125" style="1" customWidth="1"/>
    <col min="6406" max="6406" width="16.7109375" style="1" customWidth="1"/>
    <col min="6407" max="6407" width="15.28515625" style="1" customWidth="1"/>
    <col min="6408" max="6408" width="14" style="1" bestFit="1" customWidth="1"/>
    <col min="6409" max="6409" width="13.7109375" style="1" bestFit="1" customWidth="1"/>
    <col min="6410" max="6410" width="13.28515625" style="1" bestFit="1" customWidth="1"/>
    <col min="6411" max="6411" width="13.28515625" style="1" customWidth="1"/>
    <col min="6412" max="6412" width="11.85546875" style="1" bestFit="1" customWidth="1"/>
    <col min="6413" max="6656" width="9.140625" style="1"/>
    <col min="6657" max="6657" width="8.5703125" style="1" customWidth="1"/>
    <col min="6658" max="6658" width="56.140625" style="1" customWidth="1"/>
    <col min="6659" max="6660" width="12.28515625" style="1" customWidth="1"/>
    <col min="6661" max="6661" width="20.5703125" style="1" customWidth="1"/>
    <col min="6662" max="6662" width="16.7109375" style="1" customWidth="1"/>
    <col min="6663" max="6663" width="15.28515625" style="1" customWidth="1"/>
    <col min="6664" max="6664" width="14" style="1" bestFit="1" customWidth="1"/>
    <col min="6665" max="6665" width="13.7109375" style="1" bestFit="1" customWidth="1"/>
    <col min="6666" max="6666" width="13.28515625" style="1" bestFit="1" customWidth="1"/>
    <col min="6667" max="6667" width="13.28515625" style="1" customWidth="1"/>
    <col min="6668" max="6668" width="11.85546875" style="1" bestFit="1" customWidth="1"/>
    <col min="6669" max="6912" width="9.140625" style="1"/>
    <col min="6913" max="6913" width="8.5703125" style="1" customWidth="1"/>
    <col min="6914" max="6914" width="56.140625" style="1" customWidth="1"/>
    <col min="6915" max="6916" width="12.28515625" style="1" customWidth="1"/>
    <col min="6917" max="6917" width="20.5703125" style="1" customWidth="1"/>
    <col min="6918" max="6918" width="16.7109375" style="1" customWidth="1"/>
    <col min="6919" max="6919" width="15.28515625" style="1" customWidth="1"/>
    <col min="6920" max="6920" width="14" style="1" bestFit="1" customWidth="1"/>
    <col min="6921" max="6921" width="13.7109375" style="1" bestFit="1" customWidth="1"/>
    <col min="6922" max="6922" width="13.28515625" style="1" bestFit="1" customWidth="1"/>
    <col min="6923" max="6923" width="13.28515625" style="1" customWidth="1"/>
    <col min="6924" max="6924" width="11.85546875" style="1" bestFit="1" customWidth="1"/>
    <col min="6925" max="7168" width="9.140625" style="1"/>
    <col min="7169" max="7169" width="8.5703125" style="1" customWidth="1"/>
    <col min="7170" max="7170" width="56.140625" style="1" customWidth="1"/>
    <col min="7171" max="7172" width="12.28515625" style="1" customWidth="1"/>
    <col min="7173" max="7173" width="20.5703125" style="1" customWidth="1"/>
    <col min="7174" max="7174" width="16.7109375" style="1" customWidth="1"/>
    <col min="7175" max="7175" width="15.28515625" style="1" customWidth="1"/>
    <col min="7176" max="7176" width="14" style="1" bestFit="1" customWidth="1"/>
    <col min="7177" max="7177" width="13.7109375" style="1" bestFit="1" customWidth="1"/>
    <col min="7178" max="7178" width="13.28515625" style="1" bestFit="1" customWidth="1"/>
    <col min="7179" max="7179" width="13.28515625" style="1" customWidth="1"/>
    <col min="7180" max="7180" width="11.85546875" style="1" bestFit="1" customWidth="1"/>
    <col min="7181" max="7424" width="9.140625" style="1"/>
    <col min="7425" max="7425" width="8.5703125" style="1" customWidth="1"/>
    <col min="7426" max="7426" width="56.140625" style="1" customWidth="1"/>
    <col min="7427" max="7428" width="12.28515625" style="1" customWidth="1"/>
    <col min="7429" max="7429" width="20.5703125" style="1" customWidth="1"/>
    <col min="7430" max="7430" width="16.7109375" style="1" customWidth="1"/>
    <col min="7431" max="7431" width="15.28515625" style="1" customWidth="1"/>
    <col min="7432" max="7432" width="14" style="1" bestFit="1" customWidth="1"/>
    <col min="7433" max="7433" width="13.7109375" style="1" bestFit="1" customWidth="1"/>
    <col min="7434" max="7434" width="13.28515625" style="1" bestFit="1" customWidth="1"/>
    <col min="7435" max="7435" width="13.28515625" style="1" customWidth="1"/>
    <col min="7436" max="7436" width="11.85546875" style="1" bestFit="1" customWidth="1"/>
    <col min="7437" max="7680" width="9.140625" style="1"/>
    <col min="7681" max="7681" width="8.5703125" style="1" customWidth="1"/>
    <col min="7682" max="7682" width="56.140625" style="1" customWidth="1"/>
    <col min="7683" max="7684" width="12.28515625" style="1" customWidth="1"/>
    <col min="7685" max="7685" width="20.5703125" style="1" customWidth="1"/>
    <col min="7686" max="7686" width="16.7109375" style="1" customWidth="1"/>
    <col min="7687" max="7687" width="15.28515625" style="1" customWidth="1"/>
    <col min="7688" max="7688" width="14" style="1" bestFit="1" customWidth="1"/>
    <col min="7689" max="7689" width="13.7109375" style="1" bestFit="1" customWidth="1"/>
    <col min="7690" max="7690" width="13.28515625" style="1" bestFit="1" customWidth="1"/>
    <col min="7691" max="7691" width="13.28515625" style="1" customWidth="1"/>
    <col min="7692" max="7692" width="11.85546875" style="1" bestFit="1" customWidth="1"/>
    <col min="7693" max="7936" width="9.140625" style="1"/>
    <col min="7937" max="7937" width="8.5703125" style="1" customWidth="1"/>
    <col min="7938" max="7938" width="56.140625" style="1" customWidth="1"/>
    <col min="7939" max="7940" width="12.28515625" style="1" customWidth="1"/>
    <col min="7941" max="7941" width="20.5703125" style="1" customWidth="1"/>
    <col min="7942" max="7942" width="16.7109375" style="1" customWidth="1"/>
    <col min="7943" max="7943" width="15.28515625" style="1" customWidth="1"/>
    <col min="7944" max="7944" width="14" style="1" bestFit="1" customWidth="1"/>
    <col min="7945" max="7945" width="13.7109375" style="1" bestFit="1" customWidth="1"/>
    <col min="7946" max="7946" width="13.28515625" style="1" bestFit="1" customWidth="1"/>
    <col min="7947" max="7947" width="13.28515625" style="1" customWidth="1"/>
    <col min="7948" max="7948" width="11.85546875" style="1" bestFit="1" customWidth="1"/>
    <col min="7949" max="8192" width="9.140625" style="1"/>
    <col min="8193" max="8193" width="8.5703125" style="1" customWidth="1"/>
    <col min="8194" max="8194" width="56.140625" style="1" customWidth="1"/>
    <col min="8195" max="8196" width="12.28515625" style="1" customWidth="1"/>
    <col min="8197" max="8197" width="20.5703125" style="1" customWidth="1"/>
    <col min="8198" max="8198" width="16.7109375" style="1" customWidth="1"/>
    <col min="8199" max="8199" width="15.28515625" style="1" customWidth="1"/>
    <col min="8200" max="8200" width="14" style="1" bestFit="1" customWidth="1"/>
    <col min="8201" max="8201" width="13.7109375" style="1" bestFit="1" customWidth="1"/>
    <col min="8202" max="8202" width="13.28515625" style="1" bestFit="1" customWidth="1"/>
    <col min="8203" max="8203" width="13.28515625" style="1" customWidth="1"/>
    <col min="8204" max="8204" width="11.85546875" style="1" bestFit="1" customWidth="1"/>
    <col min="8205" max="8448" width="9.140625" style="1"/>
    <col min="8449" max="8449" width="8.5703125" style="1" customWidth="1"/>
    <col min="8450" max="8450" width="56.140625" style="1" customWidth="1"/>
    <col min="8451" max="8452" width="12.28515625" style="1" customWidth="1"/>
    <col min="8453" max="8453" width="20.5703125" style="1" customWidth="1"/>
    <col min="8454" max="8454" width="16.7109375" style="1" customWidth="1"/>
    <col min="8455" max="8455" width="15.28515625" style="1" customWidth="1"/>
    <col min="8456" max="8456" width="14" style="1" bestFit="1" customWidth="1"/>
    <col min="8457" max="8457" width="13.7109375" style="1" bestFit="1" customWidth="1"/>
    <col min="8458" max="8458" width="13.28515625" style="1" bestFit="1" customWidth="1"/>
    <col min="8459" max="8459" width="13.28515625" style="1" customWidth="1"/>
    <col min="8460" max="8460" width="11.85546875" style="1" bestFit="1" customWidth="1"/>
    <col min="8461" max="8704" width="9.140625" style="1"/>
    <col min="8705" max="8705" width="8.5703125" style="1" customWidth="1"/>
    <col min="8706" max="8706" width="56.140625" style="1" customWidth="1"/>
    <col min="8707" max="8708" width="12.28515625" style="1" customWidth="1"/>
    <col min="8709" max="8709" width="20.5703125" style="1" customWidth="1"/>
    <col min="8710" max="8710" width="16.7109375" style="1" customWidth="1"/>
    <col min="8711" max="8711" width="15.28515625" style="1" customWidth="1"/>
    <col min="8712" max="8712" width="14" style="1" bestFit="1" customWidth="1"/>
    <col min="8713" max="8713" width="13.7109375" style="1" bestFit="1" customWidth="1"/>
    <col min="8714" max="8714" width="13.28515625" style="1" bestFit="1" customWidth="1"/>
    <col min="8715" max="8715" width="13.28515625" style="1" customWidth="1"/>
    <col min="8716" max="8716" width="11.85546875" style="1" bestFit="1" customWidth="1"/>
    <col min="8717" max="8960" width="9.140625" style="1"/>
    <col min="8961" max="8961" width="8.5703125" style="1" customWidth="1"/>
    <col min="8962" max="8962" width="56.140625" style="1" customWidth="1"/>
    <col min="8963" max="8964" width="12.28515625" style="1" customWidth="1"/>
    <col min="8965" max="8965" width="20.5703125" style="1" customWidth="1"/>
    <col min="8966" max="8966" width="16.7109375" style="1" customWidth="1"/>
    <col min="8967" max="8967" width="15.28515625" style="1" customWidth="1"/>
    <col min="8968" max="8968" width="14" style="1" bestFit="1" customWidth="1"/>
    <col min="8969" max="8969" width="13.7109375" style="1" bestFit="1" customWidth="1"/>
    <col min="8970" max="8970" width="13.28515625" style="1" bestFit="1" customWidth="1"/>
    <col min="8971" max="8971" width="13.28515625" style="1" customWidth="1"/>
    <col min="8972" max="8972" width="11.85546875" style="1" bestFit="1" customWidth="1"/>
    <col min="8973" max="9216" width="9.140625" style="1"/>
    <col min="9217" max="9217" width="8.5703125" style="1" customWidth="1"/>
    <col min="9218" max="9218" width="56.140625" style="1" customWidth="1"/>
    <col min="9219" max="9220" width="12.28515625" style="1" customWidth="1"/>
    <col min="9221" max="9221" width="20.5703125" style="1" customWidth="1"/>
    <col min="9222" max="9222" width="16.7109375" style="1" customWidth="1"/>
    <col min="9223" max="9223" width="15.28515625" style="1" customWidth="1"/>
    <col min="9224" max="9224" width="14" style="1" bestFit="1" customWidth="1"/>
    <col min="9225" max="9225" width="13.7109375" style="1" bestFit="1" customWidth="1"/>
    <col min="9226" max="9226" width="13.28515625" style="1" bestFit="1" customWidth="1"/>
    <col min="9227" max="9227" width="13.28515625" style="1" customWidth="1"/>
    <col min="9228" max="9228" width="11.85546875" style="1" bestFit="1" customWidth="1"/>
    <col min="9229" max="9472" width="9.140625" style="1"/>
    <col min="9473" max="9473" width="8.5703125" style="1" customWidth="1"/>
    <col min="9474" max="9474" width="56.140625" style="1" customWidth="1"/>
    <col min="9475" max="9476" width="12.28515625" style="1" customWidth="1"/>
    <col min="9477" max="9477" width="20.5703125" style="1" customWidth="1"/>
    <col min="9478" max="9478" width="16.7109375" style="1" customWidth="1"/>
    <col min="9479" max="9479" width="15.28515625" style="1" customWidth="1"/>
    <col min="9480" max="9480" width="14" style="1" bestFit="1" customWidth="1"/>
    <col min="9481" max="9481" width="13.7109375" style="1" bestFit="1" customWidth="1"/>
    <col min="9482" max="9482" width="13.28515625" style="1" bestFit="1" customWidth="1"/>
    <col min="9483" max="9483" width="13.28515625" style="1" customWidth="1"/>
    <col min="9484" max="9484" width="11.85546875" style="1" bestFit="1" customWidth="1"/>
    <col min="9485" max="9728" width="9.140625" style="1"/>
    <col min="9729" max="9729" width="8.5703125" style="1" customWidth="1"/>
    <col min="9730" max="9730" width="56.140625" style="1" customWidth="1"/>
    <col min="9731" max="9732" width="12.28515625" style="1" customWidth="1"/>
    <col min="9733" max="9733" width="20.5703125" style="1" customWidth="1"/>
    <col min="9734" max="9734" width="16.7109375" style="1" customWidth="1"/>
    <col min="9735" max="9735" width="15.28515625" style="1" customWidth="1"/>
    <col min="9736" max="9736" width="14" style="1" bestFit="1" customWidth="1"/>
    <col min="9737" max="9737" width="13.7109375" style="1" bestFit="1" customWidth="1"/>
    <col min="9738" max="9738" width="13.28515625" style="1" bestFit="1" customWidth="1"/>
    <col min="9739" max="9739" width="13.28515625" style="1" customWidth="1"/>
    <col min="9740" max="9740" width="11.85546875" style="1" bestFit="1" customWidth="1"/>
    <col min="9741" max="9984" width="9.140625" style="1"/>
    <col min="9985" max="9985" width="8.5703125" style="1" customWidth="1"/>
    <col min="9986" max="9986" width="56.140625" style="1" customWidth="1"/>
    <col min="9987" max="9988" width="12.28515625" style="1" customWidth="1"/>
    <col min="9989" max="9989" width="20.5703125" style="1" customWidth="1"/>
    <col min="9990" max="9990" width="16.7109375" style="1" customWidth="1"/>
    <col min="9991" max="9991" width="15.28515625" style="1" customWidth="1"/>
    <col min="9992" max="9992" width="14" style="1" bestFit="1" customWidth="1"/>
    <col min="9993" max="9993" width="13.7109375" style="1" bestFit="1" customWidth="1"/>
    <col min="9994" max="9994" width="13.28515625" style="1" bestFit="1" customWidth="1"/>
    <col min="9995" max="9995" width="13.28515625" style="1" customWidth="1"/>
    <col min="9996" max="9996" width="11.85546875" style="1" bestFit="1" customWidth="1"/>
    <col min="9997" max="10240" width="9.140625" style="1"/>
    <col min="10241" max="10241" width="8.5703125" style="1" customWidth="1"/>
    <col min="10242" max="10242" width="56.140625" style="1" customWidth="1"/>
    <col min="10243" max="10244" width="12.28515625" style="1" customWidth="1"/>
    <col min="10245" max="10245" width="20.5703125" style="1" customWidth="1"/>
    <col min="10246" max="10246" width="16.7109375" style="1" customWidth="1"/>
    <col min="10247" max="10247" width="15.28515625" style="1" customWidth="1"/>
    <col min="10248" max="10248" width="14" style="1" bestFit="1" customWidth="1"/>
    <col min="10249" max="10249" width="13.7109375" style="1" bestFit="1" customWidth="1"/>
    <col min="10250" max="10250" width="13.28515625" style="1" bestFit="1" customWidth="1"/>
    <col min="10251" max="10251" width="13.28515625" style="1" customWidth="1"/>
    <col min="10252" max="10252" width="11.85546875" style="1" bestFit="1" customWidth="1"/>
    <col min="10253" max="10496" width="9.140625" style="1"/>
    <col min="10497" max="10497" width="8.5703125" style="1" customWidth="1"/>
    <col min="10498" max="10498" width="56.140625" style="1" customWidth="1"/>
    <col min="10499" max="10500" width="12.28515625" style="1" customWidth="1"/>
    <col min="10501" max="10501" width="20.5703125" style="1" customWidth="1"/>
    <col min="10502" max="10502" width="16.7109375" style="1" customWidth="1"/>
    <col min="10503" max="10503" width="15.28515625" style="1" customWidth="1"/>
    <col min="10504" max="10504" width="14" style="1" bestFit="1" customWidth="1"/>
    <col min="10505" max="10505" width="13.7109375" style="1" bestFit="1" customWidth="1"/>
    <col min="10506" max="10506" width="13.28515625" style="1" bestFit="1" customWidth="1"/>
    <col min="10507" max="10507" width="13.28515625" style="1" customWidth="1"/>
    <col min="10508" max="10508" width="11.85546875" style="1" bestFit="1" customWidth="1"/>
    <col min="10509" max="10752" width="9.140625" style="1"/>
    <col min="10753" max="10753" width="8.5703125" style="1" customWidth="1"/>
    <col min="10754" max="10754" width="56.140625" style="1" customWidth="1"/>
    <col min="10755" max="10756" width="12.28515625" style="1" customWidth="1"/>
    <col min="10757" max="10757" width="20.5703125" style="1" customWidth="1"/>
    <col min="10758" max="10758" width="16.7109375" style="1" customWidth="1"/>
    <col min="10759" max="10759" width="15.28515625" style="1" customWidth="1"/>
    <col min="10760" max="10760" width="14" style="1" bestFit="1" customWidth="1"/>
    <col min="10761" max="10761" width="13.7109375" style="1" bestFit="1" customWidth="1"/>
    <col min="10762" max="10762" width="13.28515625" style="1" bestFit="1" customWidth="1"/>
    <col min="10763" max="10763" width="13.28515625" style="1" customWidth="1"/>
    <col min="10764" max="10764" width="11.85546875" style="1" bestFit="1" customWidth="1"/>
    <col min="10765" max="11008" width="9.140625" style="1"/>
    <col min="11009" max="11009" width="8.5703125" style="1" customWidth="1"/>
    <col min="11010" max="11010" width="56.140625" style="1" customWidth="1"/>
    <col min="11011" max="11012" width="12.28515625" style="1" customWidth="1"/>
    <col min="11013" max="11013" width="20.5703125" style="1" customWidth="1"/>
    <col min="11014" max="11014" width="16.7109375" style="1" customWidth="1"/>
    <col min="11015" max="11015" width="15.28515625" style="1" customWidth="1"/>
    <col min="11016" max="11016" width="14" style="1" bestFit="1" customWidth="1"/>
    <col min="11017" max="11017" width="13.7109375" style="1" bestFit="1" customWidth="1"/>
    <col min="11018" max="11018" width="13.28515625" style="1" bestFit="1" customWidth="1"/>
    <col min="11019" max="11019" width="13.28515625" style="1" customWidth="1"/>
    <col min="11020" max="11020" width="11.85546875" style="1" bestFit="1" customWidth="1"/>
    <col min="11021" max="11264" width="9.140625" style="1"/>
    <col min="11265" max="11265" width="8.5703125" style="1" customWidth="1"/>
    <col min="11266" max="11266" width="56.140625" style="1" customWidth="1"/>
    <col min="11267" max="11268" width="12.28515625" style="1" customWidth="1"/>
    <col min="11269" max="11269" width="20.5703125" style="1" customWidth="1"/>
    <col min="11270" max="11270" width="16.7109375" style="1" customWidth="1"/>
    <col min="11271" max="11271" width="15.28515625" style="1" customWidth="1"/>
    <col min="11272" max="11272" width="14" style="1" bestFit="1" customWidth="1"/>
    <col min="11273" max="11273" width="13.7109375" style="1" bestFit="1" customWidth="1"/>
    <col min="11274" max="11274" width="13.28515625" style="1" bestFit="1" customWidth="1"/>
    <col min="11275" max="11275" width="13.28515625" style="1" customWidth="1"/>
    <col min="11276" max="11276" width="11.85546875" style="1" bestFit="1" customWidth="1"/>
    <col min="11277" max="11520" width="9.140625" style="1"/>
    <col min="11521" max="11521" width="8.5703125" style="1" customWidth="1"/>
    <col min="11522" max="11522" width="56.140625" style="1" customWidth="1"/>
    <col min="11523" max="11524" width="12.28515625" style="1" customWidth="1"/>
    <col min="11525" max="11525" width="20.5703125" style="1" customWidth="1"/>
    <col min="11526" max="11526" width="16.7109375" style="1" customWidth="1"/>
    <col min="11527" max="11527" width="15.28515625" style="1" customWidth="1"/>
    <col min="11528" max="11528" width="14" style="1" bestFit="1" customWidth="1"/>
    <col min="11529" max="11529" width="13.7109375" style="1" bestFit="1" customWidth="1"/>
    <col min="11530" max="11530" width="13.28515625" style="1" bestFit="1" customWidth="1"/>
    <col min="11531" max="11531" width="13.28515625" style="1" customWidth="1"/>
    <col min="11532" max="11532" width="11.85546875" style="1" bestFit="1" customWidth="1"/>
    <col min="11533" max="11776" width="9.140625" style="1"/>
    <col min="11777" max="11777" width="8.5703125" style="1" customWidth="1"/>
    <col min="11778" max="11778" width="56.140625" style="1" customWidth="1"/>
    <col min="11779" max="11780" width="12.28515625" style="1" customWidth="1"/>
    <col min="11781" max="11781" width="20.5703125" style="1" customWidth="1"/>
    <col min="11782" max="11782" width="16.7109375" style="1" customWidth="1"/>
    <col min="11783" max="11783" width="15.28515625" style="1" customWidth="1"/>
    <col min="11784" max="11784" width="14" style="1" bestFit="1" customWidth="1"/>
    <col min="11785" max="11785" width="13.7109375" style="1" bestFit="1" customWidth="1"/>
    <col min="11786" max="11786" width="13.28515625" style="1" bestFit="1" customWidth="1"/>
    <col min="11787" max="11787" width="13.28515625" style="1" customWidth="1"/>
    <col min="11788" max="11788" width="11.85546875" style="1" bestFit="1" customWidth="1"/>
    <col min="11789" max="12032" width="9.140625" style="1"/>
    <col min="12033" max="12033" width="8.5703125" style="1" customWidth="1"/>
    <col min="12034" max="12034" width="56.140625" style="1" customWidth="1"/>
    <col min="12035" max="12036" width="12.28515625" style="1" customWidth="1"/>
    <col min="12037" max="12037" width="20.5703125" style="1" customWidth="1"/>
    <col min="12038" max="12038" width="16.7109375" style="1" customWidth="1"/>
    <col min="12039" max="12039" width="15.28515625" style="1" customWidth="1"/>
    <col min="12040" max="12040" width="14" style="1" bestFit="1" customWidth="1"/>
    <col min="12041" max="12041" width="13.7109375" style="1" bestFit="1" customWidth="1"/>
    <col min="12042" max="12042" width="13.28515625" style="1" bestFit="1" customWidth="1"/>
    <col min="12043" max="12043" width="13.28515625" style="1" customWidth="1"/>
    <col min="12044" max="12044" width="11.85546875" style="1" bestFit="1" customWidth="1"/>
    <col min="12045" max="12288" width="9.140625" style="1"/>
    <col min="12289" max="12289" width="8.5703125" style="1" customWidth="1"/>
    <col min="12290" max="12290" width="56.140625" style="1" customWidth="1"/>
    <col min="12291" max="12292" width="12.28515625" style="1" customWidth="1"/>
    <col min="12293" max="12293" width="20.5703125" style="1" customWidth="1"/>
    <col min="12294" max="12294" width="16.7109375" style="1" customWidth="1"/>
    <col min="12295" max="12295" width="15.28515625" style="1" customWidth="1"/>
    <col min="12296" max="12296" width="14" style="1" bestFit="1" customWidth="1"/>
    <col min="12297" max="12297" width="13.7109375" style="1" bestFit="1" customWidth="1"/>
    <col min="12298" max="12298" width="13.28515625" style="1" bestFit="1" customWidth="1"/>
    <col min="12299" max="12299" width="13.28515625" style="1" customWidth="1"/>
    <col min="12300" max="12300" width="11.85546875" style="1" bestFit="1" customWidth="1"/>
    <col min="12301" max="12544" width="9.140625" style="1"/>
    <col min="12545" max="12545" width="8.5703125" style="1" customWidth="1"/>
    <col min="12546" max="12546" width="56.140625" style="1" customWidth="1"/>
    <col min="12547" max="12548" width="12.28515625" style="1" customWidth="1"/>
    <col min="12549" max="12549" width="20.5703125" style="1" customWidth="1"/>
    <col min="12550" max="12550" width="16.7109375" style="1" customWidth="1"/>
    <col min="12551" max="12551" width="15.28515625" style="1" customWidth="1"/>
    <col min="12552" max="12552" width="14" style="1" bestFit="1" customWidth="1"/>
    <col min="12553" max="12553" width="13.7109375" style="1" bestFit="1" customWidth="1"/>
    <col min="12554" max="12554" width="13.28515625" style="1" bestFit="1" customWidth="1"/>
    <col min="12555" max="12555" width="13.28515625" style="1" customWidth="1"/>
    <col min="12556" max="12556" width="11.85546875" style="1" bestFit="1" customWidth="1"/>
    <col min="12557" max="12800" width="9.140625" style="1"/>
    <col min="12801" max="12801" width="8.5703125" style="1" customWidth="1"/>
    <col min="12802" max="12802" width="56.140625" style="1" customWidth="1"/>
    <col min="12803" max="12804" width="12.28515625" style="1" customWidth="1"/>
    <col min="12805" max="12805" width="20.5703125" style="1" customWidth="1"/>
    <col min="12806" max="12806" width="16.7109375" style="1" customWidth="1"/>
    <col min="12807" max="12807" width="15.28515625" style="1" customWidth="1"/>
    <col min="12808" max="12808" width="14" style="1" bestFit="1" customWidth="1"/>
    <col min="12809" max="12809" width="13.7109375" style="1" bestFit="1" customWidth="1"/>
    <col min="12810" max="12810" width="13.28515625" style="1" bestFit="1" customWidth="1"/>
    <col min="12811" max="12811" width="13.28515625" style="1" customWidth="1"/>
    <col min="12812" max="12812" width="11.85546875" style="1" bestFit="1" customWidth="1"/>
    <col min="12813" max="13056" width="9.140625" style="1"/>
    <col min="13057" max="13057" width="8.5703125" style="1" customWidth="1"/>
    <col min="13058" max="13058" width="56.140625" style="1" customWidth="1"/>
    <col min="13059" max="13060" width="12.28515625" style="1" customWidth="1"/>
    <col min="13061" max="13061" width="20.5703125" style="1" customWidth="1"/>
    <col min="13062" max="13062" width="16.7109375" style="1" customWidth="1"/>
    <col min="13063" max="13063" width="15.28515625" style="1" customWidth="1"/>
    <col min="13064" max="13064" width="14" style="1" bestFit="1" customWidth="1"/>
    <col min="13065" max="13065" width="13.7109375" style="1" bestFit="1" customWidth="1"/>
    <col min="13066" max="13066" width="13.28515625" style="1" bestFit="1" customWidth="1"/>
    <col min="13067" max="13067" width="13.28515625" style="1" customWidth="1"/>
    <col min="13068" max="13068" width="11.85546875" style="1" bestFit="1" customWidth="1"/>
    <col min="13069" max="13312" width="9.140625" style="1"/>
    <col min="13313" max="13313" width="8.5703125" style="1" customWidth="1"/>
    <col min="13314" max="13314" width="56.140625" style="1" customWidth="1"/>
    <col min="13315" max="13316" width="12.28515625" style="1" customWidth="1"/>
    <col min="13317" max="13317" width="20.5703125" style="1" customWidth="1"/>
    <col min="13318" max="13318" width="16.7109375" style="1" customWidth="1"/>
    <col min="13319" max="13319" width="15.28515625" style="1" customWidth="1"/>
    <col min="13320" max="13320" width="14" style="1" bestFit="1" customWidth="1"/>
    <col min="13321" max="13321" width="13.7109375" style="1" bestFit="1" customWidth="1"/>
    <col min="13322" max="13322" width="13.28515625" style="1" bestFit="1" customWidth="1"/>
    <col min="13323" max="13323" width="13.28515625" style="1" customWidth="1"/>
    <col min="13324" max="13324" width="11.85546875" style="1" bestFit="1" customWidth="1"/>
    <col min="13325" max="13568" width="9.140625" style="1"/>
    <col min="13569" max="13569" width="8.5703125" style="1" customWidth="1"/>
    <col min="13570" max="13570" width="56.140625" style="1" customWidth="1"/>
    <col min="13571" max="13572" width="12.28515625" style="1" customWidth="1"/>
    <col min="13573" max="13573" width="20.5703125" style="1" customWidth="1"/>
    <col min="13574" max="13574" width="16.7109375" style="1" customWidth="1"/>
    <col min="13575" max="13575" width="15.28515625" style="1" customWidth="1"/>
    <col min="13576" max="13576" width="14" style="1" bestFit="1" customWidth="1"/>
    <col min="13577" max="13577" width="13.7109375" style="1" bestFit="1" customWidth="1"/>
    <col min="13578" max="13578" width="13.28515625" style="1" bestFit="1" customWidth="1"/>
    <col min="13579" max="13579" width="13.28515625" style="1" customWidth="1"/>
    <col min="13580" max="13580" width="11.85546875" style="1" bestFit="1" customWidth="1"/>
    <col min="13581" max="13824" width="9.140625" style="1"/>
    <col min="13825" max="13825" width="8.5703125" style="1" customWidth="1"/>
    <col min="13826" max="13826" width="56.140625" style="1" customWidth="1"/>
    <col min="13827" max="13828" width="12.28515625" style="1" customWidth="1"/>
    <col min="13829" max="13829" width="20.5703125" style="1" customWidth="1"/>
    <col min="13830" max="13830" width="16.7109375" style="1" customWidth="1"/>
    <col min="13831" max="13831" width="15.28515625" style="1" customWidth="1"/>
    <col min="13832" max="13832" width="14" style="1" bestFit="1" customWidth="1"/>
    <col min="13833" max="13833" width="13.7109375" style="1" bestFit="1" customWidth="1"/>
    <col min="13834" max="13834" width="13.28515625" style="1" bestFit="1" customWidth="1"/>
    <col min="13835" max="13835" width="13.28515625" style="1" customWidth="1"/>
    <col min="13836" max="13836" width="11.85546875" style="1" bestFit="1" customWidth="1"/>
    <col min="13837" max="14080" width="9.140625" style="1"/>
    <col min="14081" max="14081" width="8.5703125" style="1" customWidth="1"/>
    <col min="14082" max="14082" width="56.140625" style="1" customWidth="1"/>
    <col min="14083" max="14084" width="12.28515625" style="1" customWidth="1"/>
    <col min="14085" max="14085" width="20.5703125" style="1" customWidth="1"/>
    <col min="14086" max="14086" width="16.7109375" style="1" customWidth="1"/>
    <col min="14087" max="14087" width="15.28515625" style="1" customWidth="1"/>
    <col min="14088" max="14088" width="14" style="1" bestFit="1" customWidth="1"/>
    <col min="14089" max="14089" width="13.7109375" style="1" bestFit="1" customWidth="1"/>
    <col min="14090" max="14090" width="13.28515625" style="1" bestFit="1" customWidth="1"/>
    <col min="14091" max="14091" width="13.28515625" style="1" customWidth="1"/>
    <col min="14092" max="14092" width="11.85546875" style="1" bestFit="1" customWidth="1"/>
    <col min="14093" max="14336" width="9.140625" style="1"/>
    <col min="14337" max="14337" width="8.5703125" style="1" customWidth="1"/>
    <col min="14338" max="14338" width="56.140625" style="1" customWidth="1"/>
    <col min="14339" max="14340" width="12.28515625" style="1" customWidth="1"/>
    <col min="14341" max="14341" width="20.5703125" style="1" customWidth="1"/>
    <col min="14342" max="14342" width="16.7109375" style="1" customWidth="1"/>
    <col min="14343" max="14343" width="15.28515625" style="1" customWidth="1"/>
    <col min="14344" max="14344" width="14" style="1" bestFit="1" customWidth="1"/>
    <col min="14345" max="14345" width="13.7109375" style="1" bestFit="1" customWidth="1"/>
    <col min="14346" max="14346" width="13.28515625" style="1" bestFit="1" customWidth="1"/>
    <col min="14347" max="14347" width="13.28515625" style="1" customWidth="1"/>
    <col min="14348" max="14348" width="11.85546875" style="1" bestFit="1" customWidth="1"/>
    <col min="14349" max="14592" width="9.140625" style="1"/>
    <col min="14593" max="14593" width="8.5703125" style="1" customWidth="1"/>
    <col min="14594" max="14594" width="56.140625" style="1" customWidth="1"/>
    <col min="14595" max="14596" width="12.28515625" style="1" customWidth="1"/>
    <col min="14597" max="14597" width="20.5703125" style="1" customWidth="1"/>
    <col min="14598" max="14598" width="16.7109375" style="1" customWidth="1"/>
    <col min="14599" max="14599" width="15.28515625" style="1" customWidth="1"/>
    <col min="14600" max="14600" width="14" style="1" bestFit="1" customWidth="1"/>
    <col min="14601" max="14601" width="13.7109375" style="1" bestFit="1" customWidth="1"/>
    <col min="14602" max="14602" width="13.28515625" style="1" bestFit="1" customWidth="1"/>
    <col min="14603" max="14603" width="13.28515625" style="1" customWidth="1"/>
    <col min="14604" max="14604" width="11.85546875" style="1" bestFit="1" customWidth="1"/>
    <col min="14605" max="14848" width="9.140625" style="1"/>
    <col min="14849" max="14849" width="8.5703125" style="1" customWidth="1"/>
    <col min="14850" max="14850" width="56.140625" style="1" customWidth="1"/>
    <col min="14851" max="14852" width="12.28515625" style="1" customWidth="1"/>
    <col min="14853" max="14853" width="20.5703125" style="1" customWidth="1"/>
    <col min="14854" max="14854" width="16.7109375" style="1" customWidth="1"/>
    <col min="14855" max="14855" width="15.28515625" style="1" customWidth="1"/>
    <col min="14856" max="14856" width="14" style="1" bestFit="1" customWidth="1"/>
    <col min="14857" max="14857" width="13.7109375" style="1" bestFit="1" customWidth="1"/>
    <col min="14858" max="14858" width="13.28515625" style="1" bestFit="1" customWidth="1"/>
    <col min="14859" max="14859" width="13.28515625" style="1" customWidth="1"/>
    <col min="14860" max="14860" width="11.85546875" style="1" bestFit="1" customWidth="1"/>
    <col min="14861" max="15104" width="9.140625" style="1"/>
    <col min="15105" max="15105" width="8.5703125" style="1" customWidth="1"/>
    <col min="15106" max="15106" width="56.140625" style="1" customWidth="1"/>
    <col min="15107" max="15108" width="12.28515625" style="1" customWidth="1"/>
    <col min="15109" max="15109" width="20.5703125" style="1" customWidth="1"/>
    <col min="15110" max="15110" width="16.7109375" style="1" customWidth="1"/>
    <col min="15111" max="15111" width="15.28515625" style="1" customWidth="1"/>
    <col min="15112" max="15112" width="14" style="1" bestFit="1" customWidth="1"/>
    <col min="15113" max="15113" width="13.7109375" style="1" bestFit="1" customWidth="1"/>
    <col min="15114" max="15114" width="13.28515625" style="1" bestFit="1" customWidth="1"/>
    <col min="15115" max="15115" width="13.28515625" style="1" customWidth="1"/>
    <col min="15116" max="15116" width="11.85546875" style="1" bestFit="1" customWidth="1"/>
    <col min="15117" max="15360" width="9.140625" style="1"/>
    <col min="15361" max="15361" width="8.5703125" style="1" customWidth="1"/>
    <col min="15362" max="15362" width="56.140625" style="1" customWidth="1"/>
    <col min="15363" max="15364" width="12.28515625" style="1" customWidth="1"/>
    <col min="15365" max="15365" width="20.5703125" style="1" customWidth="1"/>
    <col min="15366" max="15366" width="16.7109375" style="1" customWidth="1"/>
    <col min="15367" max="15367" width="15.28515625" style="1" customWidth="1"/>
    <col min="15368" max="15368" width="14" style="1" bestFit="1" customWidth="1"/>
    <col min="15369" max="15369" width="13.7109375" style="1" bestFit="1" customWidth="1"/>
    <col min="15370" max="15370" width="13.28515625" style="1" bestFit="1" customWidth="1"/>
    <col min="15371" max="15371" width="13.28515625" style="1" customWidth="1"/>
    <col min="15372" max="15372" width="11.85546875" style="1" bestFit="1" customWidth="1"/>
    <col min="15373" max="15616" width="9.140625" style="1"/>
    <col min="15617" max="15617" width="8.5703125" style="1" customWidth="1"/>
    <col min="15618" max="15618" width="56.140625" style="1" customWidth="1"/>
    <col min="15619" max="15620" width="12.28515625" style="1" customWidth="1"/>
    <col min="15621" max="15621" width="20.5703125" style="1" customWidth="1"/>
    <col min="15622" max="15622" width="16.7109375" style="1" customWidth="1"/>
    <col min="15623" max="15623" width="15.28515625" style="1" customWidth="1"/>
    <col min="15624" max="15624" width="14" style="1" bestFit="1" customWidth="1"/>
    <col min="15625" max="15625" width="13.7109375" style="1" bestFit="1" customWidth="1"/>
    <col min="15626" max="15626" width="13.28515625" style="1" bestFit="1" customWidth="1"/>
    <col min="15627" max="15627" width="13.28515625" style="1" customWidth="1"/>
    <col min="15628" max="15628" width="11.85546875" style="1" bestFit="1" customWidth="1"/>
    <col min="15629" max="15872" width="9.140625" style="1"/>
    <col min="15873" max="15873" width="8.5703125" style="1" customWidth="1"/>
    <col min="15874" max="15874" width="56.140625" style="1" customWidth="1"/>
    <col min="15875" max="15876" width="12.28515625" style="1" customWidth="1"/>
    <col min="15877" max="15877" width="20.5703125" style="1" customWidth="1"/>
    <col min="15878" max="15878" width="16.7109375" style="1" customWidth="1"/>
    <col min="15879" max="15879" width="15.28515625" style="1" customWidth="1"/>
    <col min="15880" max="15880" width="14" style="1" bestFit="1" customWidth="1"/>
    <col min="15881" max="15881" width="13.7109375" style="1" bestFit="1" customWidth="1"/>
    <col min="15882" max="15882" width="13.28515625" style="1" bestFit="1" customWidth="1"/>
    <col min="15883" max="15883" width="13.28515625" style="1" customWidth="1"/>
    <col min="15884" max="15884" width="11.85546875" style="1" bestFit="1" customWidth="1"/>
    <col min="15885" max="16128" width="9.140625" style="1"/>
    <col min="16129" max="16129" width="8.5703125" style="1" customWidth="1"/>
    <col min="16130" max="16130" width="56.140625" style="1" customWidth="1"/>
    <col min="16131" max="16132" width="12.28515625" style="1" customWidth="1"/>
    <col min="16133" max="16133" width="20.5703125" style="1" customWidth="1"/>
    <col min="16134" max="16134" width="16.7109375" style="1" customWidth="1"/>
    <col min="16135" max="16135" width="15.28515625" style="1" customWidth="1"/>
    <col min="16136" max="16136" width="14" style="1" bestFit="1" customWidth="1"/>
    <col min="16137" max="16137" width="13.7109375" style="1" bestFit="1" customWidth="1"/>
    <col min="16138" max="16138" width="13.28515625" style="1" bestFit="1" customWidth="1"/>
    <col min="16139" max="16139" width="13.28515625" style="1" customWidth="1"/>
    <col min="16140" max="16140" width="11.85546875" style="1" bestFit="1" customWidth="1"/>
    <col min="16141" max="16384" width="9.140625" style="1"/>
  </cols>
  <sheetData>
    <row r="1" spans="1:12" ht="73.5" customHeight="1" x14ac:dyDescent="0.25">
      <c r="I1" s="113" t="s">
        <v>164</v>
      </c>
      <c r="J1" s="113"/>
      <c r="K1" s="113"/>
    </row>
    <row r="4" spans="1:12" ht="94.5" customHeight="1" x14ac:dyDescent="0.25">
      <c r="G4" s="2"/>
      <c r="H4" s="2"/>
      <c r="I4" s="113" t="s">
        <v>0</v>
      </c>
      <c r="J4" s="113"/>
      <c r="K4" s="113"/>
    </row>
    <row r="6" spans="1:12" ht="18.75" x14ac:dyDescent="0.25">
      <c r="A6" s="114" t="s">
        <v>1</v>
      </c>
      <c r="B6" s="114"/>
      <c r="C6" s="114"/>
      <c r="D6" s="114"/>
      <c r="E6" s="114"/>
      <c r="F6" s="114"/>
      <c r="G6" s="114"/>
      <c r="H6" s="114"/>
      <c r="I6" s="114"/>
      <c r="J6" s="114"/>
      <c r="K6" s="3"/>
    </row>
    <row r="7" spans="1:12" ht="18.75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3"/>
    </row>
    <row r="9" spans="1:12" ht="31.5" x14ac:dyDescent="0.25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>
        <v>2012</v>
      </c>
      <c r="G9" s="4">
        <v>2013</v>
      </c>
      <c r="H9" s="4">
        <v>2014</v>
      </c>
      <c r="I9" s="4">
        <v>2015</v>
      </c>
      <c r="J9" s="4">
        <v>2016</v>
      </c>
      <c r="K9" s="4">
        <v>2017</v>
      </c>
    </row>
    <row r="10" spans="1:12" x14ac:dyDescent="0.25">
      <c r="A10" s="115" t="str">
        <f>'[1]Приложение 2'!A10:M10</f>
        <v>Подпрограмма 1. Поддержка развития малого и среднего предпринимательства на территории Туруханского района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">
        <f>'[1]1.2.'!L8</f>
        <v>2761.65</v>
      </c>
    </row>
    <row r="11" spans="1:12" ht="31.5" x14ac:dyDescent="0.25">
      <c r="A11" s="4">
        <f>'[1]Приложение 2'!A11</f>
        <v>1</v>
      </c>
      <c r="B11" s="5" t="str">
        <f>'[1]Приложение 2'!B11</f>
        <v>Число вновь созданных субъектов малого предпринимательства (нарастающим итогом)</v>
      </c>
      <c r="C11" s="4" t="str">
        <f>'[1]Приложение 2'!C11</f>
        <v>ед.</v>
      </c>
      <c r="D11" s="6">
        <f>L$10/L$40/4</f>
        <v>8.2693963900282667E-3</v>
      </c>
      <c r="E11" s="116" t="str">
        <f>'[1]1.1.'!D9</f>
        <v>Федеральная государственная служба статистики</v>
      </c>
      <c r="F11" s="4">
        <f>'[1]Приложение 2'!D11</f>
        <v>0</v>
      </c>
      <c r="G11" s="4">
        <f>'[1]Приложение 2'!E11</f>
        <v>1</v>
      </c>
      <c r="H11" s="4">
        <f>'[1]Приложение 2'!F11</f>
        <v>1</v>
      </c>
      <c r="I11" s="4">
        <f>'[1]Приложение 2'!G11</f>
        <v>1</v>
      </c>
      <c r="J11" s="4">
        <f>'[1]Приложение 2'!H11</f>
        <v>1</v>
      </c>
      <c r="K11" s="4">
        <f>'[1]Приложение 2'!I11</f>
        <v>1</v>
      </c>
    </row>
    <row r="12" spans="1:12" ht="31.5" x14ac:dyDescent="0.25">
      <c r="A12" s="4">
        <f>'[1]Приложение 2'!A12</f>
        <v>2</v>
      </c>
      <c r="B12" s="5" t="str">
        <f>'[1]Приложение 2'!B12</f>
        <v>Численность занятых в малом и среднем предпринимательстве (на конец года)</v>
      </c>
      <c r="C12" s="4" t="str">
        <f>'[1]Приложение 2'!C12</f>
        <v>чел.</v>
      </c>
      <c r="D12" s="6">
        <f>L$10/L$40/4</f>
        <v>8.2693963900282667E-3</v>
      </c>
      <c r="E12" s="116"/>
      <c r="F12" s="4">
        <f>'[1]Приложение 2'!D12</f>
        <v>1112</v>
      </c>
      <c r="G12" s="4">
        <f>'[1]Приложение 2'!E12</f>
        <v>1191</v>
      </c>
      <c r="H12" s="4">
        <f>'[1]Приложение 2'!F12</f>
        <v>1212</v>
      </c>
      <c r="I12" s="4">
        <f>'[1]Приложение 2'!G12</f>
        <v>1218</v>
      </c>
      <c r="J12" s="4">
        <f>'[1]Приложение 2'!H12</f>
        <v>1224</v>
      </c>
      <c r="K12" s="4">
        <f>'[1]Приложение 2'!I12</f>
        <v>1227</v>
      </c>
    </row>
    <row r="13" spans="1:12" ht="47.25" x14ac:dyDescent="0.25">
      <c r="A13" s="4" t="str">
        <f>'[1]Приложение 2'!A13</f>
        <v>2.1.</v>
      </c>
      <c r="B13" s="5" t="str">
        <f>'[1]Приложение 2'!B13</f>
        <v>Количество малого и среднего предпринимательства получивших субсидии
в том числе:</v>
      </c>
      <c r="C13" s="4" t="str">
        <f>'[1]Приложение 2'!C13</f>
        <v>ед.</v>
      </c>
      <c r="D13" s="108">
        <f>L$10/L$40/4</f>
        <v>8.2693963900282667E-3</v>
      </c>
      <c r="E13" s="111" t="str">
        <f>'[1]1.1.'!D12</f>
        <v>Администрация Туруханского района</v>
      </c>
      <c r="F13" s="4">
        <f>'[1]Приложение 2'!D13</f>
        <v>0</v>
      </c>
      <c r="G13" s="4">
        <f>'[1]Приложение 2'!E13</f>
        <v>0</v>
      </c>
      <c r="H13" s="4">
        <f>'[1]Приложение 2'!F13</f>
        <v>0</v>
      </c>
      <c r="I13" s="4">
        <f>'[1]Приложение 2'!G13</f>
        <v>3</v>
      </c>
      <c r="J13" s="4">
        <f>'[1]Приложение 2'!H13</f>
        <v>3</v>
      </c>
      <c r="K13" s="4">
        <f>'[1]Приложение 2'!I13</f>
        <v>4</v>
      </c>
    </row>
    <row r="14" spans="1:12" ht="63" x14ac:dyDescent="0.25">
      <c r="A14" s="4" t="str">
        <f>'[1]Приложение 2'!A14</f>
        <v>2.1.1.</v>
      </c>
      <c r="B14" s="5" t="str">
        <f>'[1]Приложение 2'!B14</f>
        <v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v>
      </c>
      <c r="C14" s="4" t="str">
        <f>'[1]Приложение 2'!C14</f>
        <v>ед.</v>
      </c>
      <c r="D14" s="109"/>
      <c r="E14" s="112"/>
      <c r="F14" s="4">
        <f>'[1]Приложение 2'!D14</f>
        <v>0</v>
      </c>
      <c r="G14" s="4">
        <f>'[1]Приложение 2'!E14</f>
        <v>0</v>
      </c>
      <c r="H14" s="4">
        <f>'[1]Приложение 2'!F14</f>
        <v>0</v>
      </c>
      <c r="I14" s="4">
        <f>'[1]Приложение 2'!G14</f>
        <v>1</v>
      </c>
      <c r="J14" s="4">
        <f>'[1]Приложение 2'!H14</f>
        <v>2</v>
      </c>
      <c r="K14" s="4">
        <f>'[1]Приложение 2'!I14</f>
        <v>2</v>
      </c>
    </row>
    <row r="15" spans="1:12" ht="63" x14ac:dyDescent="0.25">
      <c r="A15" s="4" t="str">
        <f>'[1]Приложение 2'!A15</f>
        <v>2.1.2.</v>
      </c>
      <c r="B15" s="5" t="str">
        <f>'[1]Приложение 2'!B15</f>
        <v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v>
      </c>
      <c r="C15" s="4" t="str">
        <f>'[1]Приложение 2'!C15</f>
        <v>ед.</v>
      </c>
      <c r="D15" s="110"/>
      <c r="E15" s="112"/>
      <c r="F15" s="4">
        <f>'[1]Приложение 2'!D15</f>
        <v>0</v>
      </c>
      <c r="G15" s="4">
        <f>'[1]Приложение 2'!E15</f>
        <v>0</v>
      </c>
      <c r="H15" s="4">
        <f>'[1]Приложение 2'!F15</f>
        <v>0</v>
      </c>
      <c r="I15" s="4">
        <f>'[1]Приложение 2'!G15</f>
        <v>2</v>
      </c>
      <c r="J15" s="4">
        <f>'[1]Приложение 2'!H15</f>
        <v>1</v>
      </c>
      <c r="K15" s="4">
        <f>'[1]Приложение 2'!I15</f>
        <v>2</v>
      </c>
    </row>
    <row r="16" spans="1:12" ht="63" x14ac:dyDescent="0.25">
      <c r="A16" s="4" t="str">
        <f>'[1]Приложение 2'!A16</f>
        <v>3.1.</v>
      </c>
      <c r="B16" s="5" t="str">
        <f>'[1]Приложение 2'!B16</f>
        <v>Количество молодежи принявших участие в конкурсах по мероприятию "Вовлечение молодежи в предпринимательскую деятельность" 
в том числе</v>
      </c>
      <c r="C16" s="4" t="str">
        <f>'[1]Приложение 2'!C16</f>
        <v>чел.</v>
      </c>
      <c r="D16" s="108">
        <f>L$10/L$40/4</f>
        <v>8.2693963900282667E-3</v>
      </c>
      <c r="E16" s="116" t="s">
        <v>7</v>
      </c>
      <c r="F16" s="4">
        <f>'[1]Приложение 2'!D16</f>
        <v>30</v>
      </c>
      <c r="G16" s="4">
        <f>'[1]Приложение 2'!E16</f>
        <v>0</v>
      </c>
      <c r="H16" s="4">
        <f>'[1]Приложение 2'!F16</f>
        <v>12</v>
      </c>
      <c r="I16" s="4">
        <f>'[1]Приложение 2'!G16</f>
        <v>14</v>
      </c>
      <c r="J16" s="4">
        <f>'[1]Приложение 2'!H16</f>
        <v>14</v>
      </c>
      <c r="K16" s="4">
        <f>'[1]Приложение 2'!I16</f>
        <v>14</v>
      </c>
    </row>
    <row r="17" spans="1:12" ht="47.25" x14ac:dyDescent="0.25">
      <c r="A17" s="4" t="str">
        <f>'[1]Приложение 2'!A17</f>
        <v>3.1.1.</v>
      </c>
      <c r="B17" s="5" t="str">
        <f>'[1]Приложение 2'!B17</f>
        <v>Количество участников принявших участие в конкурсе по основам предпринимательской деятельности и защите прав потребителей</v>
      </c>
      <c r="C17" s="4" t="str">
        <f>'[1]Приложение 2'!C17</f>
        <v>чел.</v>
      </c>
      <c r="D17" s="109"/>
      <c r="E17" s="116"/>
      <c r="F17" s="4">
        <f>'[1]Приложение 2'!D17</f>
        <v>30</v>
      </c>
      <c r="G17" s="4">
        <f>'[1]Приложение 2'!E17</f>
        <v>0</v>
      </c>
      <c r="H17" s="4">
        <f>'[1]Приложение 2'!F17</f>
        <v>12</v>
      </c>
      <c r="I17" s="4">
        <f>'[1]Приложение 2'!G17</f>
        <v>12</v>
      </c>
      <c r="J17" s="4">
        <f>'[1]Приложение 2'!H17</f>
        <v>12</v>
      </c>
      <c r="K17" s="4">
        <f>'[1]Приложение 2'!I17</f>
        <v>12</v>
      </c>
    </row>
    <row r="18" spans="1:12" ht="63" x14ac:dyDescent="0.25">
      <c r="A18" s="4" t="str">
        <f>'[1]Приложение 2'!A18</f>
        <v>3.1.2.</v>
      </c>
      <c r="B18" s="5" t="str">
        <f>'[1]Приложение 2'!B18</f>
        <v>Содействие в организации обучения безработных граждан из числа молодежи, желающих открыть собственное дело и содействие молодежи района для принятия участия в краевом конкурсе "Молодой предприниматель России</v>
      </c>
      <c r="C18" s="4" t="str">
        <f>'[1]Приложение 2'!C18</f>
        <v>чел.</v>
      </c>
      <c r="D18" s="110"/>
      <c r="E18" s="116"/>
      <c r="F18" s="4">
        <f>'[1]Приложение 2'!D18</f>
        <v>0</v>
      </c>
      <c r="G18" s="4">
        <f>'[1]Приложение 2'!E18</f>
        <v>0</v>
      </c>
      <c r="H18" s="4">
        <f>'[1]Приложение 2'!F18</f>
        <v>0</v>
      </c>
      <c r="I18" s="4">
        <f>'[1]Приложение 2'!G18</f>
        <v>2</v>
      </c>
      <c r="J18" s="4">
        <f>'[1]Приложение 2'!H18</f>
        <v>2</v>
      </c>
      <c r="K18" s="4">
        <f>'[1]Приложение 2'!I18</f>
        <v>2</v>
      </c>
    </row>
    <row r="19" spans="1:12" x14ac:dyDescent="0.25">
      <c r="A19" s="115" t="str">
        <f>'[1]Приложение 2'!A19:M19</f>
        <v>Подпрограмма 2. Развитие сельского хозяйства и регулирование рынков сельскохозяйственной продукции, сырья и продовольствия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7">
        <f>'[1]2.2.'!L9</f>
        <v>17461.059999999998</v>
      </c>
    </row>
    <row r="20" spans="1:12" x14ac:dyDescent="0.25">
      <c r="A20" s="4">
        <f>'[1]Приложение 2'!A20</f>
        <v>1</v>
      </c>
      <c r="B20" s="5" t="str">
        <f>'[1]Приложение 2'!B20</f>
        <v>Производства мяса скота и птицы</v>
      </c>
      <c r="C20" s="4" t="str">
        <f>'[1]Приложение 2'!C20</f>
        <v>тн.</v>
      </c>
      <c r="D20" s="108">
        <f>L$19/L$40/5</f>
        <v>4.1827871462369798E-2</v>
      </c>
      <c r="E20" s="111" t="s">
        <v>8</v>
      </c>
      <c r="F20" s="4">
        <f>'[1]Приложение 2'!D20</f>
        <v>15.96</v>
      </c>
      <c r="G20" s="4">
        <f>'[1]Приложение 2'!E20</f>
        <v>14.8</v>
      </c>
      <c r="H20" s="4">
        <f>'[1]Приложение 2'!F20</f>
        <v>15.6</v>
      </c>
      <c r="I20" s="4">
        <f>'[1]Приложение 2'!G20</f>
        <v>16</v>
      </c>
      <c r="J20" s="4">
        <f>'[1]Приложение 2'!H20</f>
        <v>16.52</v>
      </c>
      <c r="K20" s="4">
        <f>'[1]Приложение 2'!I20</f>
        <v>17.32</v>
      </c>
    </row>
    <row r="21" spans="1:12" x14ac:dyDescent="0.25">
      <c r="A21" s="4" t="str">
        <f>'[1]Приложение 2'!A21</f>
        <v>1.1.</v>
      </c>
      <c r="B21" s="5" t="str">
        <f>'[1]Приложение 2'!B21</f>
        <v>Крупно рогатого скота</v>
      </c>
      <c r="C21" s="4" t="str">
        <f>'[1]Приложение 2'!C21</f>
        <v>тн.</v>
      </c>
      <c r="D21" s="109"/>
      <c r="E21" s="112"/>
      <c r="F21" s="4">
        <f>'[1]Приложение 2'!D21</f>
        <v>15.6</v>
      </c>
      <c r="G21" s="4">
        <f>'[1]Приложение 2'!E21</f>
        <v>14.5</v>
      </c>
      <c r="H21" s="4">
        <f>'[1]Приложение 2'!F21</f>
        <v>14.9</v>
      </c>
      <c r="I21" s="4">
        <f>'[1]Приложение 2'!G21</f>
        <v>15</v>
      </c>
      <c r="J21" s="4">
        <f>'[1]Приложение 2'!H21</f>
        <v>15.49</v>
      </c>
      <c r="K21" s="4">
        <f>'[1]Приложение 2'!I21</f>
        <v>16.239999999999998</v>
      </c>
    </row>
    <row r="22" spans="1:12" x14ac:dyDescent="0.25">
      <c r="A22" s="4" t="str">
        <f>'[1]Приложение 2'!A22</f>
        <v>1.2.</v>
      </c>
      <c r="B22" s="5" t="str">
        <f>'[1]Приложение 2'!B22</f>
        <v>Птицы</v>
      </c>
      <c r="C22" s="4" t="str">
        <f>'[1]Приложение 2'!C22</f>
        <v>тн.</v>
      </c>
      <c r="D22" s="109"/>
      <c r="E22" s="112"/>
      <c r="F22" s="4">
        <f>'[1]Приложение 2'!D22</f>
        <v>0.36</v>
      </c>
      <c r="G22" s="4">
        <f>'[1]Приложение 2'!E22</f>
        <v>0.3</v>
      </c>
      <c r="H22" s="4">
        <f>'[1]Приложение 2'!F22</f>
        <v>0.7</v>
      </c>
      <c r="I22" s="4">
        <f>'[1]Приложение 2'!G22</f>
        <v>1</v>
      </c>
      <c r="J22" s="4">
        <f>'[1]Приложение 2'!H22</f>
        <v>1.03</v>
      </c>
      <c r="K22" s="4">
        <f>'[1]Приложение 2'!I22</f>
        <v>1.08</v>
      </c>
    </row>
    <row r="23" spans="1:12" x14ac:dyDescent="0.25">
      <c r="A23" s="4" t="str">
        <f>'[1]Приложение 2'!A23</f>
        <v>1.3.</v>
      </c>
      <c r="B23" s="5" t="str">
        <f>'[1]Приложение 2'!B23</f>
        <v>Свиньи</v>
      </c>
      <c r="C23" s="4" t="str">
        <f>'[1]Приложение 2'!C23</f>
        <v>тн.</v>
      </c>
      <c r="D23" s="110"/>
      <c r="E23" s="112"/>
      <c r="F23" s="4">
        <f>'[1]Приложение 2'!D23</f>
        <v>5.0999999999999996</v>
      </c>
      <c r="G23" s="4">
        <f>'[1]Приложение 2'!E23</f>
        <v>7.3</v>
      </c>
      <c r="H23" s="4">
        <f>'[1]Приложение 2'!F23</f>
        <v>0</v>
      </c>
      <c r="I23" s="4">
        <f>'[1]Приложение 2'!G23</f>
        <v>0</v>
      </c>
      <c r="J23" s="4">
        <f>'[1]Приложение 2'!H23</f>
        <v>0</v>
      </c>
      <c r="K23" s="4">
        <f>'[1]Приложение 2'!I23</f>
        <v>0</v>
      </c>
    </row>
    <row r="24" spans="1:12" ht="63" x14ac:dyDescent="0.25">
      <c r="A24" s="4">
        <f>'[1]Приложение 2'!A24</f>
        <v>2</v>
      </c>
      <c r="B24" s="5" t="str">
        <f>'[1]Приложение 2'!B24</f>
        <v>Производство молока</v>
      </c>
      <c r="C24" s="4" t="str">
        <f>'[1]Приложение 2'!C24</f>
        <v>тн.</v>
      </c>
      <c r="D24" s="6">
        <f>L19/L40/5</f>
        <v>4.1827871462369798E-2</v>
      </c>
      <c r="E24" s="4" t="s">
        <v>8</v>
      </c>
      <c r="F24" s="4">
        <f>'[1]Приложение 2'!D24</f>
        <v>147.19999999999999</v>
      </c>
      <c r="G24" s="4">
        <f>'[1]Приложение 2'!E24</f>
        <v>121</v>
      </c>
      <c r="H24" s="4">
        <f>'[1]Приложение 2'!F24</f>
        <v>120.2</v>
      </c>
      <c r="I24" s="4">
        <f>'[1]Приложение 2'!G24</f>
        <v>121</v>
      </c>
      <c r="J24" s="4">
        <f>'[1]Приложение 2'!H24</f>
        <v>124.99</v>
      </c>
      <c r="K24" s="4">
        <f>'[1]Приложение 2'!I24</f>
        <v>130.99</v>
      </c>
    </row>
    <row r="25" spans="1:12" x14ac:dyDescent="0.25">
      <c r="A25" s="4">
        <f>'[1]Приложение 2'!A25</f>
        <v>3</v>
      </c>
      <c r="B25" s="5" t="str">
        <f>'[1]Приложение 2'!B25</f>
        <v>Производство яиц</v>
      </c>
      <c r="C25" s="4" t="str">
        <f>'[1]Приложение 2'!C25</f>
        <v>тыс.шт.</v>
      </c>
      <c r="D25" s="6">
        <f>L19/L40/5</f>
        <v>4.1827871462369798E-2</v>
      </c>
      <c r="E25" s="8"/>
      <c r="F25" s="4">
        <f>'[1]Приложение 2'!D25</f>
        <v>1369</v>
      </c>
      <c r="G25" s="4">
        <f>'[1]Приложение 2'!E25</f>
        <v>795</v>
      </c>
      <c r="H25" s="4">
        <f>'[1]Приложение 2'!F25</f>
        <v>780</v>
      </c>
      <c r="I25" s="4">
        <f>'[1]Приложение 2'!G25</f>
        <v>800</v>
      </c>
      <c r="J25" s="4">
        <f>'[1]Приложение 2'!H25</f>
        <v>826.4</v>
      </c>
      <c r="K25" s="4">
        <f>'[1]Приложение 2'!I25</f>
        <v>866.07</v>
      </c>
    </row>
    <row r="26" spans="1:12" ht="63" x14ac:dyDescent="0.25">
      <c r="A26" s="4">
        <f>'[1]Приложение 2'!A26</f>
        <v>4</v>
      </c>
      <c r="B26" s="5" t="str">
        <f>'[1]Приложение 2'!B26</f>
        <v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v>
      </c>
      <c r="C26" s="4" t="str">
        <f>'[1]Приложение 2'!C26</f>
        <v>ед.</v>
      </c>
      <c r="D26" s="108">
        <f>L19/L40/5</f>
        <v>4.1827871462369798E-2</v>
      </c>
      <c r="E26" s="111" t="s">
        <v>7</v>
      </c>
      <c r="F26" s="4">
        <f>'[1]Приложение 2'!D26</f>
        <v>0</v>
      </c>
      <c r="G26" s="4">
        <f>'[1]Приложение 2'!E26</f>
        <v>0</v>
      </c>
      <c r="H26" s="4">
        <f>'[1]Приложение 2'!F26</f>
        <v>0</v>
      </c>
      <c r="I26" s="4">
        <f>'[1]Приложение 2'!G26</f>
        <v>7</v>
      </c>
      <c r="J26" s="4">
        <f>'[1]Приложение 2'!H26</f>
        <v>7</v>
      </c>
      <c r="K26" s="4">
        <f>'[1]Приложение 2'!I26</f>
        <v>7</v>
      </c>
    </row>
    <row r="27" spans="1:12" x14ac:dyDescent="0.25">
      <c r="A27" s="4" t="str">
        <f>'[1]Приложение 2'!A27</f>
        <v>4.1.</v>
      </c>
      <c r="B27" s="5" t="str">
        <f>'[1]Приложение 2'!B27</f>
        <v>коров</v>
      </c>
      <c r="C27" s="4" t="str">
        <f>'[1]Приложение 2'!C27</f>
        <v>ед.</v>
      </c>
      <c r="D27" s="109"/>
      <c r="E27" s="112"/>
      <c r="F27" s="4">
        <f>'[1]Приложение 2'!D27</f>
        <v>0</v>
      </c>
      <c r="G27" s="4">
        <f>'[1]Приложение 2'!E27</f>
        <v>0</v>
      </c>
      <c r="H27" s="4">
        <f>'[1]Приложение 2'!F27</f>
        <v>0</v>
      </c>
      <c r="I27" s="4">
        <f>'[1]Приложение 2'!G27</f>
        <v>5</v>
      </c>
      <c r="J27" s="4">
        <f>'[1]Приложение 2'!H27</f>
        <v>5</v>
      </c>
      <c r="K27" s="4">
        <f>'[1]Приложение 2'!I27</f>
        <v>5</v>
      </c>
    </row>
    <row r="28" spans="1:12" x14ac:dyDescent="0.25">
      <c r="A28" s="4" t="str">
        <f>'[1]Приложение 2'!A28</f>
        <v>4.2.</v>
      </c>
      <c r="B28" s="5" t="str">
        <f>'[1]Приложение 2'!B28</f>
        <v>нетелей</v>
      </c>
      <c r="C28" s="4" t="str">
        <f>'[1]Приложение 2'!C28</f>
        <v>ед.</v>
      </c>
      <c r="D28" s="110"/>
      <c r="E28" s="117"/>
      <c r="F28" s="4">
        <f>'[1]Приложение 2'!D28</f>
        <v>0</v>
      </c>
      <c r="G28" s="4">
        <f>'[1]Приложение 2'!E28</f>
        <v>0</v>
      </c>
      <c r="H28" s="4">
        <f>'[1]Приложение 2'!F28</f>
        <v>0</v>
      </c>
      <c r="I28" s="4">
        <f>'[1]Приложение 2'!G28</f>
        <v>2</v>
      </c>
      <c r="J28" s="4">
        <f>'[1]Приложение 2'!H28</f>
        <v>2</v>
      </c>
      <c r="K28" s="4">
        <f>'[1]Приложение 2'!I28</f>
        <v>2</v>
      </c>
    </row>
    <row r="29" spans="1:12" ht="78.75" x14ac:dyDescent="0.25">
      <c r="A29" s="4">
        <v>5</v>
      </c>
      <c r="B29" s="5" t="str">
        <f>'[2]2.1.'!B19</f>
        <v>Увеличение численности охотпользователей при создании условий для ведения охотхозяйственной деятельности</v>
      </c>
      <c r="C29" s="4" t="s">
        <v>9</v>
      </c>
      <c r="D29" s="9">
        <f>L19/L40/5</f>
        <v>4.1827871462369798E-2</v>
      </c>
      <c r="E29" s="10" t="s">
        <v>10</v>
      </c>
      <c r="F29" s="4"/>
      <c r="G29" s="4"/>
      <c r="H29" s="4"/>
      <c r="I29" s="4">
        <v>10</v>
      </c>
      <c r="J29" s="4"/>
      <c r="K29" s="4"/>
    </row>
    <row r="30" spans="1:12" x14ac:dyDescent="0.25">
      <c r="A30" s="115" t="str">
        <f>'[1]Приложение 2'!A30:M30</f>
        <v>Подпрограмма 3. Предоставление субсидий на возмещение части затрат, связанных с поставкой и обеспечением населения Туруханского района  продуктами питания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7">
        <f>'[1]3.2.'!L11</f>
        <v>27963.592000000001</v>
      </c>
    </row>
    <row r="31" spans="1:12" x14ac:dyDescent="0.25">
      <c r="A31" s="11">
        <f>'[1]Приложение 2'!A31</f>
        <v>1</v>
      </c>
      <c r="B31" s="12" t="str">
        <f>'[1]Приложение 2'!B31</f>
        <v>Объем завезенных социально-значимых товаров</v>
      </c>
      <c r="C31" s="4" t="s">
        <v>11</v>
      </c>
      <c r="D31" s="6">
        <f>L$30/L$40</f>
        <v>0.33493314031397647</v>
      </c>
      <c r="E31" s="5" t="s">
        <v>12</v>
      </c>
      <c r="F31" s="4">
        <f>'[1]Приложение 2'!D31</f>
        <v>110</v>
      </c>
      <c r="G31" s="4">
        <f>'[1]Приложение 2'!E31</f>
        <v>55.12</v>
      </c>
      <c r="H31" s="4">
        <f>'[1]Приложение 2'!F31</f>
        <v>50.54</v>
      </c>
      <c r="I31" s="4">
        <f>'[1]Приложение 2'!G31</f>
        <v>0</v>
      </c>
      <c r="J31" s="4">
        <f>'[1]Приложение 2'!H31</f>
        <v>51.04</v>
      </c>
      <c r="K31" s="4">
        <f>'[1]Приложение 2'!I31</f>
        <v>52.88</v>
      </c>
    </row>
    <row r="32" spans="1:12" x14ac:dyDescent="0.25">
      <c r="A32" s="115" t="s">
        <v>13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3">
        <f>'[1]4.2.'!K9</f>
        <v>35303.770000000004</v>
      </c>
    </row>
    <row r="33" spans="1:12" x14ac:dyDescent="0.25">
      <c r="A33" s="4">
        <f>'[1]Приложение 2'!A33</f>
        <v>1</v>
      </c>
      <c r="B33" s="5" t="str">
        <f>'[1]Приложение 2'!B33</f>
        <v>Размер ставки субсидирования:</v>
      </c>
      <c r="C33" s="4"/>
      <c r="D33" s="108">
        <f>L$32/L$40/2</f>
        <v>0.21142495840703074</v>
      </c>
      <c r="E33" s="111" t="s">
        <v>12</v>
      </c>
      <c r="F33" s="11"/>
      <c r="G33" s="11"/>
      <c r="H33" s="11"/>
      <c r="I33" s="11"/>
      <c r="J33" s="11"/>
      <c r="K33" s="11"/>
      <c r="L33" s="13"/>
    </row>
    <row r="34" spans="1:12" x14ac:dyDescent="0.25">
      <c r="A34" s="4" t="str">
        <f>'[1]Приложение 2'!A34</f>
        <v>1.1.</v>
      </c>
      <c r="B34" s="5" t="str">
        <f>'[1]Приложение 2'!B34</f>
        <v>г. Игарка и п. Светлогорск</v>
      </c>
      <c r="C34" s="4" t="str">
        <f>'[1]Приложение 2'!C34</f>
        <v>руб.</v>
      </c>
      <c r="D34" s="109"/>
      <c r="E34" s="112"/>
      <c r="F34" s="11">
        <f>'[1]Приложение 2'!D34</f>
        <v>5</v>
      </c>
      <c r="G34" s="11">
        <f>'[1]Приложение 2'!E34</f>
        <v>3</v>
      </c>
      <c r="H34" s="11">
        <f>'[1]Приложение 2'!F34</f>
        <v>3</v>
      </c>
      <c r="I34" s="11">
        <f>'[1]Приложение 2'!G34</f>
        <v>3</v>
      </c>
      <c r="J34" s="11">
        <f>'[1]Приложение 2'!H34</f>
        <v>3.5</v>
      </c>
      <c r="K34" s="11">
        <f>'[1]Приложение 2'!I34</f>
        <v>4</v>
      </c>
      <c r="L34" s="13"/>
    </row>
    <row r="35" spans="1:12" x14ac:dyDescent="0.25">
      <c r="A35" s="4" t="str">
        <f>'[1]Приложение 2'!A35</f>
        <v>1.2.</v>
      </c>
      <c r="B35" s="5" t="str">
        <f>'[1]Приложение 2'!B35</f>
        <v>с. Туруханск, с.Верхнеимбатск, п. Бор, с.Ворогово, с.Зотино</v>
      </c>
      <c r="C35" s="4" t="str">
        <f>'[1]Приложение 2'!C35</f>
        <v>руб.</v>
      </c>
      <c r="D35" s="110"/>
      <c r="E35" s="117"/>
      <c r="F35" s="11">
        <f>'[1]Приложение 2'!D35</f>
        <v>14</v>
      </c>
      <c r="G35" s="11">
        <f>'[1]Приложение 2'!E35</f>
        <v>11</v>
      </c>
      <c r="H35" s="11">
        <f>'[1]Приложение 2'!F35</f>
        <v>11</v>
      </c>
      <c r="I35" s="11">
        <f>'[1]Приложение 2'!G35</f>
        <v>11</v>
      </c>
      <c r="J35" s="11">
        <f>'[1]Приложение 2'!H35</f>
        <v>11.5</v>
      </c>
      <c r="K35" s="11">
        <f>'[1]Приложение 2'!I35</f>
        <v>12</v>
      </c>
      <c r="L35" s="13"/>
    </row>
    <row r="36" spans="1:12" x14ac:dyDescent="0.25">
      <c r="A36" s="4">
        <f>'[1]Приложение 2'!A36</f>
        <v>2</v>
      </c>
      <c r="B36" s="5" t="str">
        <f>'[1]Приложение 2'!B36</f>
        <v>Объем произведенного хлеба</v>
      </c>
      <c r="C36" s="4" t="str">
        <f>'[1]Приложение 2'!C36</f>
        <v>тн.</v>
      </c>
      <c r="D36" s="6">
        <f>L$32/L$40/2</f>
        <v>0.21142495840703074</v>
      </c>
      <c r="E36" s="5" t="s">
        <v>12</v>
      </c>
      <c r="F36" s="11">
        <f>'[1]Приложение 2'!D36</f>
        <v>1089.173</v>
      </c>
      <c r="G36" s="11">
        <f>'[1]Приложение 2'!E36</f>
        <v>1225.1063999999999</v>
      </c>
      <c r="H36" s="11">
        <f>'[1]Приложение 2'!F36</f>
        <v>1284.1410000000001</v>
      </c>
      <c r="I36" s="11">
        <f>'[1]Приложение 2'!G36</f>
        <v>1284.1410000000001</v>
      </c>
      <c r="J36" s="11">
        <f>'[1]Приложение 2'!H36</f>
        <v>1284.1410000000001</v>
      </c>
      <c r="K36" s="11">
        <f>'[1]Приложение 2'!I36</f>
        <v>1284.1410000000001</v>
      </c>
    </row>
    <row r="37" spans="1:12" x14ac:dyDescent="0.25">
      <c r="A37" s="14"/>
      <c r="B37" s="15"/>
      <c r="C37" s="14"/>
      <c r="D37" s="16"/>
      <c r="E37" s="15"/>
      <c r="F37" s="15"/>
      <c r="G37" s="17"/>
      <c r="H37" s="17"/>
      <c r="I37" s="17"/>
      <c r="J37" s="17"/>
      <c r="K37" s="17"/>
    </row>
    <row r="38" spans="1:12" x14ac:dyDescent="0.25">
      <c r="A38" s="14"/>
      <c r="B38" s="15"/>
      <c r="C38" s="14"/>
      <c r="D38" s="16"/>
      <c r="E38" s="15"/>
      <c r="F38" s="15"/>
      <c r="G38" s="17"/>
      <c r="H38" s="17"/>
      <c r="I38" s="17"/>
      <c r="J38" s="17"/>
      <c r="K38" s="17"/>
    </row>
    <row r="39" spans="1:12" x14ac:dyDescent="0.25">
      <c r="A39" s="14"/>
      <c r="B39" s="15"/>
      <c r="C39" s="14"/>
      <c r="D39" s="16"/>
      <c r="E39" s="15"/>
      <c r="F39" s="15"/>
      <c r="G39" s="17"/>
      <c r="H39" s="17"/>
      <c r="I39" s="17"/>
      <c r="J39" s="17"/>
      <c r="K39" s="17"/>
    </row>
    <row r="40" spans="1:12" x14ac:dyDescent="0.25">
      <c r="D40" s="18"/>
      <c r="L40" s="7">
        <f>L10+L19+L30+L32</f>
        <v>83490.072</v>
      </c>
    </row>
    <row r="41" spans="1:12" x14ac:dyDescent="0.25">
      <c r="D41" s="18"/>
      <c r="L41" s="7"/>
    </row>
    <row r="42" spans="1:12" x14ac:dyDescent="0.25">
      <c r="D42" s="18"/>
      <c r="L42" s="7"/>
    </row>
    <row r="43" spans="1:12" x14ac:dyDescent="0.25">
      <c r="D43" s="18"/>
      <c r="L43" s="7"/>
    </row>
    <row r="44" spans="1:12" ht="18.75" x14ac:dyDescent="0.25">
      <c r="A44" s="118"/>
      <c r="B44" s="118"/>
      <c r="L44" s="7"/>
    </row>
    <row r="45" spans="1:12" ht="18.75" x14ac:dyDescent="0.25">
      <c r="A45" s="118"/>
      <c r="B45" s="118"/>
      <c r="H45" s="119"/>
      <c r="I45" s="119"/>
      <c r="L45" s="7"/>
    </row>
    <row r="46" spans="1:12" x14ac:dyDescent="0.25">
      <c r="D46" s="18"/>
      <c r="L46" s="7"/>
    </row>
    <row r="47" spans="1:12" x14ac:dyDescent="0.25">
      <c r="D47" s="18"/>
      <c r="L47" s="7"/>
    </row>
    <row r="48" spans="1:12" x14ac:dyDescent="0.25">
      <c r="D48" s="18"/>
      <c r="L48" s="7"/>
    </row>
    <row r="49" spans="1:12" ht="18.75" x14ac:dyDescent="0.25">
      <c r="A49" s="118"/>
      <c r="B49" s="118"/>
      <c r="L49" s="7"/>
    </row>
    <row r="50" spans="1:12" ht="18.75" x14ac:dyDescent="0.25">
      <c r="A50" s="118"/>
      <c r="B50" s="118"/>
      <c r="H50" s="119"/>
      <c r="I50" s="119"/>
      <c r="L50" s="7"/>
    </row>
    <row r="51" spans="1:12" x14ac:dyDescent="0.25">
      <c r="D51" s="18"/>
      <c r="L51" s="7"/>
    </row>
    <row r="52" spans="1:12" x14ac:dyDescent="0.25">
      <c r="D52" s="18"/>
      <c r="L52" s="7"/>
    </row>
    <row r="53" spans="1:12" x14ac:dyDescent="0.25">
      <c r="D53" s="18"/>
      <c r="L53" s="7"/>
    </row>
  </sheetData>
  <mergeCells count="25">
    <mergeCell ref="A44:B44"/>
    <mergeCell ref="A45:B45"/>
    <mergeCell ref="H45:I45"/>
    <mergeCell ref="A49:B49"/>
    <mergeCell ref="A50:B50"/>
    <mergeCell ref="H50:I50"/>
    <mergeCell ref="D26:D28"/>
    <mergeCell ref="E26:E28"/>
    <mergeCell ref="A30:K30"/>
    <mergeCell ref="A32:K32"/>
    <mergeCell ref="D33:D35"/>
    <mergeCell ref="E33:E35"/>
    <mergeCell ref="D20:D23"/>
    <mergeCell ref="E20:E23"/>
    <mergeCell ref="I1:K1"/>
    <mergeCell ref="I4:K4"/>
    <mergeCell ref="A6:J6"/>
    <mergeCell ref="A7:J7"/>
    <mergeCell ref="A10:K10"/>
    <mergeCell ref="E11:E12"/>
    <mergeCell ref="D13:D15"/>
    <mergeCell ref="E13:E15"/>
    <mergeCell ref="D16:D18"/>
    <mergeCell ref="E16:E18"/>
    <mergeCell ref="A19:K19"/>
  </mergeCells>
  <pageMargins left="0.31496062992125984" right="0.31496062992125984" top="0.74803149606299213" bottom="0.74803149606299213" header="0" footer="0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60" zoomScaleNormal="100" workbookViewId="0">
      <selection activeCell="I4" sqref="I4"/>
    </sheetView>
  </sheetViews>
  <sheetFormatPr defaultRowHeight="15.75" x14ac:dyDescent="0.25"/>
  <cols>
    <col min="1" max="1" width="9" style="1" customWidth="1"/>
    <col min="2" max="2" width="51.42578125" style="1" customWidth="1"/>
    <col min="3" max="3" width="12.85546875" style="1" customWidth="1"/>
    <col min="4" max="4" width="11" style="1" customWidth="1"/>
    <col min="5" max="5" width="13.7109375" style="1" customWidth="1"/>
    <col min="6" max="6" width="11.85546875" style="1" customWidth="1"/>
    <col min="7" max="7" width="11.140625" style="1" customWidth="1"/>
    <col min="8" max="8" width="13.5703125" style="1" customWidth="1"/>
    <col min="9" max="9" width="13.42578125" style="1" customWidth="1"/>
    <col min="10" max="11" width="14.7109375" style="1" bestFit="1" customWidth="1"/>
    <col min="12" max="12" width="13.140625" style="1" customWidth="1"/>
    <col min="13" max="13" width="14.7109375" style="1" customWidth="1"/>
    <col min="14" max="15" width="14.42578125" style="1" bestFit="1" customWidth="1"/>
    <col min="16" max="256" width="9.140625" style="1"/>
    <col min="257" max="257" width="9" style="1" customWidth="1"/>
    <col min="258" max="258" width="51.42578125" style="1" customWidth="1"/>
    <col min="259" max="259" width="12.85546875" style="1" customWidth="1"/>
    <col min="260" max="260" width="11" style="1" customWidth="1"/>
    <col min="261" max="261" width="13.7109375" style="1" customWidth="1"/>
    <col min="262" max="262" width="11.85546875" style="1" customWidth="1"/>
    <col min="263" max="263" width="11.140625" style="1" customWidth="1"/>
    <col min="264" max="264" width="13.5703125" style="1" customWidth="1"/>
    <col min="265" max="265" width="13.42578125" style="1" customWidth="1"/>
    <col min="266" max="267" width="14.7109375" style="1" bestFit="1" customWidth="1"/>
    <col min="268" max="268" width="13.140625" style="1" customWidth="1"/>
    <col min="269" max="269" width="14.7109375" style="1" customWidth="1"/>
    <col min="270" max="271" width="14.42578125" style="1" bestFit="1" customWidth="1"/>
    <col min="272" max="512" width="9.140625" style="1"/>
    <col min="513" max="513" width="9" style="1" customWidth="1"/>
    <col min="514" max="514" width="51.42578125" style="1" customWidth="1"/>
    <col min="515" max="515" width="12.85546875" style="1" customWidth="1"/>
    <col min="516" max="516" width="11" style="1" customWidth="1"/>
    <col min="517" max="517" width="13.7109375" style="1" customWidth="1"/>
    <col min="518" max="518" width="11.85546875" style="1" customWidth="1"/>
    <col min="519" max="519" width="11.140625" style="1" customWidth="1"/>
    <col min="520" max="520" width="13.5703125" style="1" customWidth="1"/>
    <col min="521" max="521" width="13.42578125" style="1" customWidth="1"/>
    <col min="522" max="523" width="14.7109375" style="1" bestFit="1" customWidth="1"/>
    <col min="524" max="524" width="13.140625" style="1" customWidth="1"/>
    <col min="525" max="525" width="14.7109375" style="1" customWidth="1"/>
    <col min="526" max="527" width="14.42578125" style="1" bestFit="1" customWidth="1"/>
    <col min="528" max="768" width="9.140625" style="1"/>
    <col min="769" max="769" width="9" style="1" customWidth="1"/>
    <col min="770" max="770" width="51.42578125" style="1" customWidth="1"/>
    <col min="771" max="771" width="12.85546875" style="1" customWidth="1"/>
    <col min="772" max="772" width="11" style="1" customWidth="1"/>
    <col min="773" max="773" width="13.7109375" style="1" customWidth="1"/>
    <col min="774" max="774" width="11.85546875" style="1" customWidth="1"/>
    <col min="775" max="775" width="11.140625" style="1" customWidth="1"/>
    <col min="776" max="776" width="13.5703125" style="1" customWidth="1"/>
    <col min="777" max="777" width="13.42578125" style="1" customWidth="1"/>
    <col min="778" max="779" width="14.7109375" style="1" bestFit="1" customWidth="1"/>
    <col min="780" max="780" width="13.140625" style="1" customWidth="1"/>
    <col min="781" max="781" width="14.7109375" style="1" customWidth="1"/>
    <col min="782" max="783" width="14.42578125" style="1" bestFit="1" customWidth="1"/>
    <col min="784" max="1024" width="9.140625" style="1"/>
    <col min="1025" max="1025" width="9" style="1" customWidth="1"/>
    <col min="1026" max="1026" width="51.42578125" style="1" customWidth="1"/>
    <col min="1027" max="1027" width="12.85546875" style="1" customWidth="1"/>
    <col min="1028" max="1028" width="11" style="1" customWidth="1"/>
    <col min="1029" max="1029" width="13.7109375" style="1" customWidth="1"/>
    <col min="1030" max="1030" width="11.85546875" style="1" customWidth="1"/>
    <col min="1031" max="1031" width="11.140625" style="1" customWidth="1"/>
    <col min="1032" max="1032" width="13.5703125" style="1" customWidth="1"/>
    <col min="1033" max="1033" width="13.42578125" style="1" customWidth="1"/>
    <col min="1034" max="1035" width="14.7109375" style="1" bestFit="1" customWidth="1"/>
    <col min="1036" max="1036" width="13.140625" style="1" customWidth="1"/>
    <col min="1037" max="1037" width="14.7109375" style="1" customWidth="1"/>
    <col min="1038" max="1039" width="14.42578125" style="1" bestFit="1" customWidth="1"/>
    <col min="1040" max="1280" width="9.140625" style="1"/>
    <col min="1281" max="1281" width="9" style="1" customWidth="1"/>
    <col min="1282" max="1282" width="51.42578125" style="1" customWidth="1"/>
    <col min="1283" max="1283" width="12.85546875" style="1" customWidth="1"/>
    <col min="1284" max="1284" width="11" style="1" customWidth="1"/>
    <col min="1285" max="1285" width="13.7109375" style="1" customWidth="1"/>
    <col min="1286" max="1286" width="11.85546875" style="1" customWidth="1"/>
    <col min="1287" max="1287" width="11.140625" style="1" customWidth="1"/>
    <col min="1288" max="1288" width="13.5703125" style="1" customWidth="1"/>
    <col min="1289" max="1289" width="13.42578125" style="1" customWidth="1"/>
    <col min="1290" max="1291" width="14.7109375" style="1" bestFit="1" customWidth="1"/>
    <col min="1292" max="1292" width="13.140625" style="1" customWidth="1"/>
    <col min="1293" max="1293" width="14.7109375" style="1" customWidth="1"/>
    <col min="1294" max="1295" width="14.42578125" style="1" bestFit="1" customWidth="1"/>
    <col min="1296" max="1536" width="9.140625" style="1"/>
    <col min="1537" max="1537" width="9" style="1" customWidth="1"/>
    <col min="1538" max="1538" width="51.42578125" style="1" customWidth="1"/>
    <col min="1539" max="1539" width="12.85546875" style="1" customWidth="1"/>
    <col min="1540" max="1540" width="11" style="1" customWidth="1"/>
    <col min="1541" max="1541" width="13.7109375" style="1" customWidth="1"/>
    <col min="1542" max="1542" width="11.85546875" style="1" customWidth="1"/>
    <col min="1543" max="1543" width="11.140625" style="1" customWidth="1"/>
    <col min="1544" max="1544" width="13.5703125" style="1" customWidth="1"/>
    <col min="1545" max="1545" width="13.42578125" style="1" customWidth="1"/>
    <col min="1546" max="1547" width="14.7109375" style="1" bestFit="1" customWidth="1"/>
    <col min="1548" max="1548" width="13.140625" style="1" customWidth="1"/>
    <col min="1549" max="1549" width="14.7109375" style="1" customWidth="1"/>
    <col min="1550" max="1551" width="14.42578125" style="1" bestFit="1" customWidth="1"/>
    <col min="1552" max="1792" width="9.140625" style="1"/>
    <col min="1793" max="1793" width="9" style="1" customWidth="1"/>
    <col min="1794" max="1794" width="51.42578125" style="1" customWidth="1"/>
    <col min="1795" max="1795" width="12.85546875" style="1" customWidth="1"/>
    <col min="1796" max="1796" width="11" style="1" customWidth="1"/>
    <col min="1797" max="1797" width="13.7109375" style="1" customWidth="1"/>
    <col min="1798" max="1798" width="11.85546875" style="1" customWidth="1"/>
    <col min="1799" max="1799" width="11.140625" style="1" customWidth="1"/>
    <col min="1800" max="1800" width="13.5703125" style="1" customWidth="1"/>
    <col min="1801" max="1801" width="13.42578125" style="1" customWidth="1"/>
    <col min="1802" max="1803" width="14.7109375" style="1" bestFit="1" customWidth="1"/>
    <col min="1804" max="1804" width="13.140625" style="1" customWidth="1"/>
    <col min="1805" max="1805" width="14.7109375" style="1" customWidth="1"/>
    <col min="1806" max="1807" width="14.42578125" style="1" bestFit="1" customWidth="1"/>
    <col min="1808" max="2048" width="9.140625" style="1"/>
    <col min="2049" max="2049" width="9" style="1" customWidth="1"/>
    <col min="2050" max="2050" width="51.42578125" style="1" customWidth="1"/>
    <col min="2051" max="2051" width="12.85546875" style="1" customWidth="1"/>
    <col min="2052" max="2052" width="11" style="1" customWidth="1"/>
    <col min="2053" max="2053" width="13.7109375" style="1" customWidth="1"/>
    <col min="2054" max="2054" width="11.85546875" style="1" customWidth="1"/>
    <col min="2055" max="2055" width="11.140625" style="1" customWidth="1"/>
    <col min="2056" max="2056" width="13.5703125" style="1" customWidth="1"/>
    <col min="2057" max="2057" width="13.42578125" style="1" customWidth="1"/>
    <col min="2058" max="2059" width="14.7109375" style="1" bestFit="1" customWidth="1"/>
    <col min="2060" max="2060" width="13.140625" style="1" customWidth="1"/>
    <col min="2061" max="2061" width="14.7109375" style="1" customWidth="1"/>
    <col min="2062" max="2063" width="14.42578125" style="1" bestFit="1" customWidth="1"/>
    <col min="2064" max="2304" width="9.140625" style="1"/>
    <col min="2305" max="2305" width="9" style="1" customWidth="1"/>
    <col min="2306" max="2306" width="51.42578125" style="1" customWidth="1"/>
    <col min="2307" max="2307" width="12.85546875" style="1" customWidth="1"/>
    <col min="2308" max="2308" width="11" style="1" customWidth="1"/>
    <col min="2309" max="2309" width="13.7109375" style="1" customWidth="1"/>
    <col min="2310" max="2310" width="11.85546875" style="1" customWidth="1"/>
    <col min="2311" max="2311" width="11.140625" style="1" customWidth="1"/>
    <col min="2312" max="2312" width="13.5703125" style="1" customWidth="1"/>
    <col min="2313" max="2313" width="13.42578125" style="1" customWidth="1"/>
    <col min="2314" max="2315" width="14.7109375" style="1" bestFit="1" customWidth="1"/>
    <col min="2316" max="2316" width="13.140625" style="1" customWidth="1"/>
    <col min="2317" max="2317" width="14.7109375" style="1" customWidth="1"/>
    <col min="2318" max="2319" width="14.42578125" style="1" bestFit="1" customWidth="1"/>
    <col min="2320" max="2560" width="9.140625" style="1"/>
    <col min="2561" max="2561" width="9" style="1" customWidth="1"/>
    <col min="2562" max="2562" width="51.42578125" style="1" customWidth="1"/>
    <col min="2563" max="2563" width="12.85546875" style="1" customWidth="1"/>
    <col min="2564" max="2564" width="11" style="1" customWidth="1"/>
    <col min="2565" max="2565" width="13.7109375" style="1" customWidth="1"/>
    <col min="2566" max="2566" width="11.85546875" style="1" customWidth="1"/>
    <col min="2567" max="2567" width="11.140625" style="1" customWidth="1"/>
    <col min="2568" max="2568" width="13.5703125" style="1" customWidth="1"/>
    <col min="2569" max="2569" width="13.42578125" style="1" customWidth="1"/>
    <col min="2570" max="2571" width="14.7109375" style="1" bestFit="1" customWidth="1"/>
    <col min="2572" max="2572" width="13.140625" style="1" customWidth="1"/>
    <col min="2573" max="2573" width="14.7109375" style="1" customWidth="1"/>
    <col min="2574" max="2575" width="14.42578125" style="1" bestFit="1" customWidth="1"/>
    <col min="2576" max="2816" width="9.140625" style="1"/>
    <col min="2817" max="2817" width="9" style="1" customWidth="1"/>
    <col min="2818" max="2818" width="51.42578125" style="1" customWidth="1"/>
    <col min="2819" max="2819" width="12.85546875" style="1" customWidth="1"/>
    <col min="2820" max="2820" width="11" style="1" customWidth="1"/>
    <col min="2821" max="2821" width="13.7109375" style="1" customWidth="1"/>
    <col min="2822" max="2822" width="11.85546875" style="1" customWidth="1"/>
    <col min="2823" max="2823" width="11.140625" style="1" customWidth="1"/>
    <col min="2824" max="2824" width="13.5703125" style="1" customWidth="1"/>
    <col min="2825" max="2825" width="13.42578125" style="1" customWidth="1"/>
    <col min="2826" max="2827" width="14.7109375" style="1" bestFit="1" customWidth="1"/>
    <col min="2828" max="2828" width="13.140625" style="1" customWidth="1"/>
    <col min="2829" max="2829" width="14.7109375" style="1" customWidth="1"/>
    <col min="2830" max="2831" width="14.42578125" style="1" bestFit="1" customWidth="1"/>
    <col min="2832" max="3072" width="9.140625" style="1"/>
    <col min="3073" max="3073" width="9" style="1" customWidth="1"/>
    <col min="3074" max="3074" width="51.42578125" style="1" customWidth="1"/>
    <col min="3075" max="3075" width="12.85546875" style="1" customWidth="1"/>
    <col min="3076" max="3076" width="11" style="1" customWidth="1"/>
    <col min="3077" max="3077" width="13.7109375" style="1" customWidth="1"/>
    <col min="3078" max="3078" width="11.85546875" style="1" customWidth="1"/>
    <col min="3079" max="3079" width="11.140625" style="1" customWidth="1"/>
    <col min="3080" max="3080" width="13.5703125" style="1" customWidth="1"/>
    <col min="3081" max="3081" width="13.42578125" style="1" customWidth="1"/>
    <col min="3082" max="3083" width="14.7109375" style="1" bestFit="1" customWidth="1"/>
    <col min="3084" max="3084" width="13.140625" style="1" customWidth="1"/>
    <col min="3085" max="3085" width="14.7109375" style="1" customWidth="1"/>
    <col min="3086" max="3087" width="14.42578125" style="1" bestFit="1" customWidth="1"/>
    <col min="3088" max="3328" width="9.140625" style="1"/>
    <col min="3329" max="3329" width="9" style="1" customWidth="1"/>
    <col min="3330" max="3330" width="51.42578125" style="1" customWidth="1"/>
    <col min="3331" max="3331" width="12.85546875" style="1" customWidth="1"/>
    <col min="3332" max="3332" width="11" style="1" customWidth="1"/>
    <col min="3333" max="3333" width="13.7109375" style="1" customWidth="1"/>
    <col min="3334" max="3334" width="11.85546875" style="1" customWidth="1"/>
    <col min="3335" max="3335" width="11.140625" style="1" customWidth="1"/>
    <col min="3336" max="3336" width="13.5703125" style="1" customWidth="1"/>
    <col min="3337" max="3337" width="13.42578125" style="1" customWidth="1"/>
    <col min="3338" max="3339" width="14.7109375" style="1" bestFit="1" customWidth="1"/>
    <col min="3340" max="3340" width="13.140625" style="1" customWidth="1"/>
    <col min="3341" max="3341" width="14.7109375" style="1" customWidth="1"/>
    <col min="3342" max="3343" width="14.42578125" style="1" bestFit="1" customWidth="1"/>
    <col min="3344" max="3584" width="9.140625" style="1"/>
    <col min="3585" max="3585" width="9" style="1" customWidth="1"/>
    <col min="3586" max="3586" width="51.42578125" style="1" customWidth="1"/>
    <col min="3587" max="3587" width="12.85546875" style="1" customWidth="1"/>
    <col min="3588" max="3588" width="11" style="1" customWidth="1"/>
    <col min="3589" max="3589" width="13.7109375" style="1" customWidth="1"/>
    <col min="3590" max="3590" width="11.85546875" style="1" customWidth="1"/>
    <col min="3591" max="3591" width="11.140625" style="1" customWidth="1"/>
    <col min="3592" max="3592" width="13.5703125" style="1" customWidth="1"/>
    <col min="3593" max="3593" width="13.42578125" style="1" customWidth="1"/>
    <col min="3594" max="3595" width="14.7109375" style="1" bestFit="1" customWidth="1"/>
    <col min="3596" max="3596" width="13.140625" style="1" customWidth="1"/>
    <col min="3597" max="3597" width="14.7109375" style="1" customWidth="1"/>
    <col min="3598" max="3599" width="14.42578125" style="1" bestFit="1" customWidth="1"/>
    <col min="3600" max="3840" width="9.140625" style="1"/>
    <col min="3841" max="3841" width="9" style="1" customWidth="1"/>
    <col min="3842" max="3842" width="51.42578125" style="1" customWidth="1"/>
    <col min="3843" max="3843" width="12.85546875" style="1" customWidth="1"/>
    <col min="3844" max="3844" width="11" style="1" customWidth="1"/>
    <col min="3845" max="3845" width="13.7109375" style="1" customWidth="1"/>
    <col min="3846" max="3846" width="11.85546875" style="1" customWidth="1"/>
    <col min="3847" max="3847" width="11.140625" style="1" customWidth="1"/>
    <col min="3848" max="3848" width="13.5703125" style="1" customWidth="1"/>
    <col min="3849" max="3849" width="13.42578125" style="1" customWidth="1"/>
    <col min="3850" max="3851" width="14.7109375" style="1" bestFit="1" customWidth="1"/>
    <col min="3852" max="3852" width="13.140625" style="1" customWidth="1"/>
    <col min="3853" max="3853" width="14.7109375" style="1" customWidth="1"/>
    <col min="3854" max="3855" width="14.42578125" style="1" bestFit="1" customWidth="1"/>
    <col min="3856" max="4096" width="9.140625" style="1"/>
    <col min="4097" max="4097" width="9" style="1" customWidth="1"/>
    <col min="4098" max="4098" width="51.42578125" style="1" customWidth="1"/>
    <col min="4099" max="4099" width="12.85546875" style="1" customWidth="1"/>
    <col min="4100" max="4100" width="11" style="1" customWidth="1"/>
    <col min="4101" max="4101" width="13.7109375" style="1" customWidth="1"/>
    <col min="4102" max="4102" width="11.85546875" style="1" customWidth="1"/>
    <col min="4103" max="4103" width="11.140625" style="1" customWidth="1"/>
    <col min="4104" max="4104" width="13.5703125" style="1" customWidth="1"/>
    <col min="4105" max="4105" width="13.42578125" style="1" customWidth="1"/>
    <col min="4106" max="4107" width="14.7109375" style="1" bestFit="1" customWidth="1"/>
    <col min="4108" max="4108" width="13.140625" style="1" customWidth="1"/>
    <col min="4109" max="4109" width="14.7109375" style="1" customWidth="1"/>
    <col min="4110" max="4111" width="14.42578125" style="1" bestFit="1" customWidth="1"/>
    <col min="4112" max="4352" width="9.140625" style="1"/>
    <col min="4353" max="4353" width="9" style="1" customWidth="1"/>
    <col min="4354" max="4354" width="51.42578125" style="1" customWidth="1"/>
    <col min="4355" max="4355" width="12.85546875" style="1" customWidth="1"/>
    <col min="4356" max="4356" width="11" style="1" customWidth="1"/>
    <col min="4357" max="4357" width="13.7109375" style="1" customWidth="1"/>
    <col min="4358" max="4358" width="11.85546875" style="1" customWidth="1"/>
    <col min="4359" max="4359" width="11.140625" style="1" customWidth="1"/>
    <col min="4360" max="4360" width="13.5703125" style="1" customWidth="1"/>
    <col min="4361" max="4361" width="13.42578125" style="1" customWidth="1"/>
    <col min="4362" max="4363" width="14.7109375" style="1" bestFit="1" customWidth="1"/>
    <col min="4364" max="4364" width="13.140625" style="1" customWidth="1"/>
    <col min="4365" max="4365" width="14.7109375" style="1" customWidth="1"/>
    <col min="4366" max="4367" width="14.42578125" style="1" bestFit="1" customWidth="1"/>
    <col min="4368" max="4608" width="9.140625" style="1"/>
    <col min="4609" max="4609" width="9" style="1" customWidth="1"/>
    <col min="4610" max="4610" width="51.42578125" style="1" customWidth="1"/>
    <col min="4611" max="4611" width="12.85546875" style="1" customWidth="1"/>
    <col min="4612" max="4612" width="11" style="1" customWidth="1"/>
    <col min="4613" max="4613" width="13.7109375" style="1" customWidth="1"/>
    <col min="4614" max="4614" width="11.85546875" style="1" customWidth="1"/>
    <col min="4615" max="4615" width="11.140625" style="1" customWidth="1"/>
    <col min="4616" max="4616" width="13.5703125" style="1" customWidth="1"/>
    <col min="4617" max="4617" width="13.42578125" style="1" customWidth="1"/>
    <col min="4618" max="4619" width="14.7109375" style="1" bestFit="1" customWidth="1"/>
    <col min="4620" max="4620" width="13.140625" style="1" customWidth="1"/>
    <col min="4621" max="4621" width="14.7109375" style="1" customWidth="1"/>
    <col min="4622" max="4623" width="14.42578125" style="1" bestFit="1" customWidth="1"/>
    <col min="4624" max="4864" width="9.140625" style="1"/>
    <col min="4865" max="4865" width="9" style="1" customWidth="1"/>
    <col min="4866" max="4866" width="51.42578125" style="1" customWidth="1"/>
    <col min="4867" max="4867" width="12.85546875" style="1" customWidth="1"/>
    <col min="4868" max="4868" width="11" style="1" customWidth="1"/>
    <col min="4869" max="4869" width="13.7109375" style="1" customWidth="1"/>
    <col min="4870" max="4870" width="11.85546875" style="1" customWidth="1"/>
    <col min="4871" max="4871" width="11.140625" style="1" customWidth="1"/>
    <col min="4872" max="4872" width="13.5703125" style="1" customWidth="1"/>
    <col min="4873" max="4873" width="13.42578125" style="1" customWidth="1"/>
    <col min="4874" max="4875" width="14.7109375" style="1" bestFit="1" customWidth="1"/>
    <col min="4876" max="4876" width="13.140625" style="1" customWidth="1"/>
    <col min="4877" max="4877" width="14.7109375" style="1" customWidth="1"/>
    <col min="4878" max="4879" width="14.42578125" style="1" bestFit="1" customWidth="1"/>
    <col min="4880" max="5120" width="9.140625" style="1"/>
    <col min="5121" max="5121" width="9" style="1" customWidth="1"/>
    <col min="5122" max="5122" width="51.42578125" style="1" customWidth="1"/>
    <col min="5123" max="5123" width="12.85546875" style="1" customWidth="1"/>
    <col min="5124" max="5124" width="11" style="1" customWidth="1"/>
    <col min="5125" max="5125" width="13.7109375" style="1" customWidth="1"/>
    <col min="5126" max="5126" width="11.85546875" style="1" customWidth="1"/>
    <col min="5127" max="5127" width="11.140625" style="1" customWidth="1"/>
    <col min="5128" max="5128" width="13.5703125" style="1" customWidth="1"/>
    <col min="5129" max="5129" width="13.42578125" style="1" customWidth="1"/>
    <col min="5130" max="5131" width="14.7109375" style="1" bestFit="1" customWidth="1"/>
    <col min="5132" max="5132" width="13.140625" style="1" customWidth="1"/>
    <col min="5133" max="5133" width="14.7109375" style="1" customWidth="1"/>
    <col min="5134" max="5135" width="14.42578125" style="1" bestFit="1" customWidth="1"/>
    <col min="5136" max="5376" width="9.140625" style="1"/>
    <col min="5377" max="5377" width="9" style="1" customWidth="1"/>
    <col min="5378" max="5378" width="51.42578125" style="1" customWidth="1"/>
    <col min="5379" max="5379" width="12.85546875" style="1" customWidth="1"/>
    <col min="5380" max="5380" width="11" style="1" customWidth="1"/>
    <col min="5381" max="5381" width="13.7109375" style="1" customWidth="1"/>
    <col min="5382" max="5382" width="11.85546875" style="1" customWidth="1"/>
    <col min="5383" max="5383" width="11.140625" style="1" customWidth="1"/>
    <col min="5384" max="5384" width="13.5703125" style="1" customWidth="1"/>
    <col min="5385" max="5385" width="13.42578125" style="1" customWidth="1"/>
    <col min="5386" max="5387" width="14.7109375" style="1" bestFit="1" customWidth="1"/>
    <col min="5388" max="5388" width="13.140625" style="1" customWidth="1"/>
    <col min="5389" max="5389" width="14.7109375" style="1" customWidth="1"/>
    <col min="5390" max="5391" width="14.42578125" style="1" bestFit="1" customWidth="1"/>
    <col min="5392" max="5632" width="9.140625" style="1"/>
    <col min="5633" max="5633" width="9" style="1" customWidth="1"/>
    <col min="5634" max="5634" width="51.42578125" style="1" customWidth="1"/>
    <col min="5635" max="5635" width="12.85546875" style="1" customWidth="1"/>
    <col min="5636" max="5636" width="11" style="1" customWidth="1"/>
    <col min="5637" max="5637" width="13.7109375" style="1" customWidth="1"/>
    <col min="5638" max="5638" width="11.85546875" style="1" customWidth="1"/>
    <col min="5639" max="5639" width="11.140625" style="1" customWidth="1"/>
    <col min="5640" max="5640" width="13.5703125" style="1" customWidth="1"/>
    <col min="5641" max="5641" width="13.42578125" style="1" customWidth="1"/>
    <col min="5642" max="5643" width="14.7109375" style="1" bestFit="1" customWidth="1"/>
    <col min="5644" max="5644" width="13.140625" style="1" customWidth="1"/>
    <col min="5645" max="5645" width="14.7109375" style="1" customWidth="1"/>
    <col min="5646" max="5647" width="14.42578125" style="1" bestFit="1" customWidth="1"/>
    <col min="5648" max="5888" width="9.140625" style="1"/>
    <col min="5889" max="5889" width="9" style="1" customWidth="1"/>
    <col min="5890" max="5890" width="51.42578125" style="1" customWidth="1"/>
    <col min="5891" max="5891" width="12.85546875" style="1" customWidth="1"/>
    <col min="5892" max="5892" width="11" style="1" customWidth="1"/>
    <col min="5893" max="5893" width="13.7109375" style="1" customWidth="1"/>
    <col min="5894" max="5894" width="11.85546875" style="1" customWidth="1"/>
    <col min="5895" max="5895" width="11.140625" style="1" customWidth="1"/>
    <col min="5896" max="5896" width="13.5703125" style="1" customWidth="1"/>
    <col min="5897" max="5897" width="13.42578125" style="1" customWidth="1"/>
    <col min="5898" max="5899" width="14.7109375" style="1" bestFit="1" customWidth="1"/>
    <col min="5900" max="5900" width="13.140625" style="1" customWidth="1"/>
    <col min="5901" max="5901" width="14.7109375" style="1" customWidth="1"/>
    <col min="5902" max="5903" width="14.42578125" style="1" bestFit="1" customWidth="1"/>
    <col min="5904" max="6144" width="9.140625" style="1"/>
    <col min="6145" max="6145" width="9" style="1" customWidth="1"/>
    <col min="6146" max="6146" width="51.42578125" style="1" customWidth="1"/>
    <col min="6147" max="6147" width="12.85546875" style="1" customWidth="1"/>
    <col min="6148" max="6148" width="11" style="1" customWidth="1"/>
    <col min="6149" max="6149" width="13.7109375" style="1" customWidth="1"/>
    <col min="6150" max="6150" width="11.85546875" style="1" customWidth="1"/>
    <col min="6151" max="6151" width="11.140625" style="1" customWidth="1"/>
    <col min="6152" max="6152" width="13.5703125" style="1" customWidth="1"/>
    <col min="6153" max="6153" width="13.42578125" style="1" customWidth="1"/>
    <col min="6154" max="6155" width="14.7109375" style="1" bestFit="1" customWidth="1"/>
    <col min="6156" max="6156" width="13.140625" style="1" customWidth="1"/>
    <col min="6157" max="6157" width="14.7109375" style="1" customWidth="1"/>
    <col min="6158" max="6159" width="14.42578125" style="1" bestFit="1" customWidth="1"/>
    <col min="6160" max="6400" width="9.140625" style="1"/>
    <col min="6401" max="6401" width="9" style="1" customWidth="1"/>
    <col min="6402" max="6402" width="51.42578125" style="1" customWidth="1"/>
    <col min="6403" max="6403" width="12.85546875" style="1" customWidth="1"/>
    <col min="6404" max="6404" width="11" style="1" customWidth="1"/>
    <col min="6405" max="6405" width="13.7109375" style="1" customWidth="1"/>
    <col min="6406" max="6406" width="11.85546875" style="1" customWidth="1"/>
    <col min="6407" max="6407" width="11.140625" style="1" customWidth="1"/>
    <col min="6408" max="6408" width="13.5703125" style="1" customWidth="1"/>
    <col min="6409" max="6409" width="13.42578125" style="1" customWidth="1"/>
    <col min="6410" max="6411" width="14.7109375" style="1" bestFit="1" customWidth="1"/>
    <col min="6412" max="6412" width="13.140625" style="1" customWidth="1"/>
    <col min="6413" max="6413" width="14.7109375" style="1" customWidth="1"/>
    <col min="6414" max="6415" width="14.42578125" style="1" bestFit="1" customWidth="1"/>
    <col min="6416" max="6656" width="9.140625" style="1"/>
    <col min="6657" max="6657" width="9" style="1" customWidth="1"/>
    <col min="6658" max="6658" width="51.42578125" style="1" customWidth="1"/>
    <col min="6659" max="6659" width="12.85546875" style="1" customWidth="1"/>
    <col min="6660" max="6660" width="11" style="1" customWidth="1"/>
    <col min="6661" max="6661" width="13.7109375" style="1" customWidth="1"/>
    <col min="6662" max="6662" width="11.85546875" style="1" customWidth="1"/>
    <col min="6663" max="6663" width="11.140625" style="1" customWidth="1"/>
    <col min="6664" max="6664" width="13.5703125" style="1" customWidth="1"/>
    <col min="6665" max="6665" width="13.42578125" style="1" customWidth="1"/>
    <col min="6666" max="6667" width="14.7109375" style="1" bestFit="1" customWidth="1"/>
    <col min="6668" max="6668" width="13.140625" style="1" customWidth="1"/>
    <col min="6669" max="6669" width="14.7109375" style="1" customWidth="1"/>
    <col min="6670" max="6671" width="14.42578125" style="1" bestFit="1" customWidth="1"/>
    <col min="6672" max="6912" width="9.140625" style="1"/>
    <col min="6913" max="6913" width="9" style="1" customWidth="1"/>
    <col min="6914" max="6914" width="51.42578125" style="1" customWidth="1"/>
    <col min="6915" max="6915" width="12.85546875" style="1" customWidth="1"/>
    <col min="6916" max="6916" width="11" style="1" customWidth="1"/>
    <col min="6917" max="6917" width="13.7109375" style="1" customWidth="1"/>
    <col min="6918" max="6918" width="11.85546875" style="1" customWidth="1"/>
    <col min="6919" max="6919" width="11.140625" style="1" customWidth="1"/>
    <col min="6920" max="6920" width="13.5703125" style="1" customWidth="1"/>
    <col min="6921" max="6921" width="13.42578125" style="1" customWidth="1"/>
    <col min="6922" max="6923" width="14.7109375" style="1" bestFit="1" customWidth="1"/>
    <col min="6924" max="6924" width="13.140625" style="1" customWidth="1"/>
    <col min="6925" max="6925" width="14.7109375" style="1" customWidth="1"/>
    <col min="6926" max="6927" width="14.42578125" style="1" bestFit="1" customWidth="1"/>
    <col min="6928" max="7168" width="9.140625" style="1"/>
    <col min="7169" max="7169" width="9" style="1" customWidth="1"/>
    <col min="7170" max="7170" width="51.42578125" style="1" customWidth="1"/>
    <col min="7171" max="7171" width="12.85546875" style="1" customWidth="1"/>
    <col min="7172" max="7172" width="11" style="1" customWidth="1"/>
    <col min="7173" max="7173" width="13.7109375" style="1" customWidth="1"/>
    <col min="7174" max="7174" width="11.85546875" style="1" customWidth="1"/>
    <col min="7175" max="7175" width="11.140625" style="1" customWidth="1"/>
    <col min="7176" max="7176" width="13.5703125" style="1" customWidth="1"/>
    <col min="7177" max="7177" width="13.42578125" style="1" customWidth="1"/>
    <col min="7178" max="7179" width="14.7109375" style="1" bestFit="1" customWidth="1"/>
    <col min="7180" max="7180" width="13.140625" style="1" customWidth="1"/>
    <col min="7181" max="7181" width="14.7109375" style="1" customWidth="1"/>
    <col min="7182" max="7183" width="14.42578125" style="1" bestFit="1" customWidth="1"/>
    <col min="7184" max="7424" width="9.140625" style="1"/>
    <col min="7425" max="7425" width="9" style="1" customWidth="1"/>
    <col min="7426" max="7426" width="51.42578125" style="1" customWidth="1"/>
    <col min="7427" max="7427" width="12.85546875" style="1" customWidth="1"/>
    <col min="7428" max="7428" width="11" style="1" customWidth="1"/>
    <col min="7429" max="7429" width="13.7109375" style="1" customWidth="1"/>
    <col min="7430" max="7430" width="11.85546875" style="1" customWidth="1"/>
    <col min="7431" max="7431" width="11.140625" style="1" customWidth="1"/>
    <col min="7432" max="7432" width="13.5703125" style="1" customWidth="1"/>
    <col min="7433" max="7433" width="13.42578125" style="1" customWidth="1"/>
    <col min="7434" max="7435" width="14.7109375" style="1" bestFit="1" customWidth="1"/>
    <col min="7436" max="7436" width="13.140625" style="1" customWidth="1"/>
    <col min="7437" max="7437" width="14.7109375" style="1" customWidth="1"/>
    <col min="7438" max="7439" width="14.42578125" style="1" bestFit="1" customWidth="1"/>
    <col min="7440" max="7680" width="9.140625" style="1"/>
    <col min="7681" max="7681" width="9" style="1" customWidth="1"/>
    <col min="7682" max="7682" width="51.42578125" style="1" customWidth="1"/>
    <col min="7683" max="7683" width="12.85546875" style="1" customWidth="1"/>
    <col min="7684" max="7684" width="11" style="1" customWidth="1"/>
    <col min="7685" max="7685" width="13.7109375" style="1" customWidth="1"/>
    <col min="7686" max="7686" width="11.85546875" style="1" customWidth="1"/>
    <col min="7687" max="7687" width="11.140625" style="1" customWidth="1"/>
    <col min="7688" max="7688" width="13.5703125" style="1" customWidth="1"/>
    <col min="7689" max="7689" width="13.42578125" style="1" customWidth="1"/>
    <col min="7690" max="7691" width="14.7109375" style="1" bestFit="1" customWidth="1"/>
    <col min="7692" max="7692" width="13.140625" style="1" customWidth="1"/>
    <col min="7693" max="7693" width="14.7109375" style="1" customWidth="1"/>
    <col min="7694" max="7695" width="14.42578125" style="1" bestFit="1" customWidth="1"/>
    <col min="7696" max="7936" width="9.140625" style="1"/>
    <col min="7937" max="7937" width="9" style="1" customWidth="1"/>
    <col min="7938" max="7938" width="51.42578125" style="1" customWidth="1"/>
    <col min="7939" max="7939" width="12.85546875" style="1" customWidth="1"/>
    <col min="7940" max="7940" width="11" style="1" customWidth="1"/>
    <col min="7941" max="7941" width="13.7109375" style="1" customWidth="1"/>
    <col min="7942" max="7942" width="11.85546875" style="1" customWidth="1"/>
    <col min="7943" max="7943" width="11.140625" style="1" customWidth="1"/>
    <col min="7944" max="7944" width="13.5703125" style="1" customWidth="1"/>
    <col min="7945" max="7945" width="13.42578125" style="1" customWidth="1"/>
    <col min="7946" max="7947" width="14.7109375" style="1" bestFit="1" customWidth="1"/>
    <col min="7948" max="7948" width="13.140625" style="1" customWidth="1"/>
    <col min="7949" max="7949" width="14.7109375" style="1" customWidth="1"/>
    <col min="7950" max="7951" width="14.42578125" style="1" bestFit="1" customWidth="1"/>
    <col min="7952" max="8192" width="9.140625" style="1"/>
    <col min="8193" max="8193" width="9" style="1" customWidth="1"/>
    <col min="8194" max="8194" width="51.42578125" style="1" customWidth="1"/>
    <col min="8195" max="8195" width="12.85546875" style="1" customWidth="1"/>
    <col min="8196" max="8196" width="11" style="1" customWidth="1"/>
    <col min="8197" max="8197" width="13.7109375" style="1" customWidth="1"/>
    <col min="8198" max="8198" width="11.85546875" style="1" customWidth="1"/>
    <col min="8199" max="8199" width="11.140625" style="1" customWidth="1"/>
    <col min="8200" max="8200" width="13.5703125" style="1" customWidth="1"/>
    <col min="8201" max="8201" width="13.42578125" style="1" customWidth="1"/>
    <col min="8202" max="8203" width="14.7109375" style="1" bestFit="1" customWidth="1"/>
    <col min="8204" max="8204" width="13.140625" style="1" customWidth="1"/>
    <col min="8205" max="8205" width="14.7109375" style="1" customWidth="1"/>
    <col min="8206" max="8207" width="14.42578125" style="1" bestFit="1" customWidth="1"/>
    <col min="8208" max="8448" width="9.140625" style="1"/>
    <col min="8449" max="8449" width="9" style="1" customWidth="1"/>
    <col min="8450" max="8450" width="51.42578125" style="1" customWidth="1"/>
    <col min="8451" max="8451" width="12.85546875" style="1" customWidth="1"/>
    <col min="8452" max="8452" width="11" style="1" customWidth="1"/>
    <col min="8453" max="8453" width="13.7109375" style="1" customWidth="1"/>
    <col min="8454" max="8454" width="11.85546875" style="1" customWidth="1"/>
    <col min="8455" max="8455" width="11.140625" style="1" customWidth="1"/>
    <col min="8456" max="8456" width="13.5703125" style="1" customWidth="1"/>
    <col min="8457" max="8457" width="13.42578125" style="1" customWidth="1"/>
    <col min="8458" max="8459" width="14.7109375" style="1" bestFit="1" customWidth="1"/>
    <col min="8460" max="8460" width="13.140625" style="1" customWidth="1"/>
    <col min="8461" max="8461" width="14.7109375" style="1" customWidth="1"/>
    <col min="8462" max="8463" width="14.42578125" style="1" bestFit="1" customWidth="1"/>
    <col min="8464" max="8704" width="9.140625" style="1"/>
    <col min="8705" max="8705" width="9" style="1" customWidth="1"/>
    <col min="8706" max="8706" width="51.42578125" style="1" customWidth="1"/>
    <col min="8707" max="8707" width="12.85546875" style="1" customWidth="1"/>
    <col min="8708" max="8708" width="11" style="1" customWidth="1"/>
    <col min="8709" max="8709" width="13.7109375" style="1" customWidth="1"/>
    <col min="8710" max="8710" width="11.85546875" style="1" customWidth="1"/>
    <col min="8711" max="8711" width="11.140625" style="1" customWidth="1"/>
    <col min="8712" max="8712" width="13.5703125" style="1" customWidth="1"/>
    <col min="8713" max="8713" width="13.42578125" style="1" customWidth="1"/>
    <col min="8714" max="8715" width="14.7109375" style="1" bestFit="1" customWidth="1"/>
    <col min="8716" max="8716" width="13.140625" style="1" customWidth="1"/>
    <col min="8717" max="8717" width="14.7109375" style="1" customWidth="1"/>
    <col min="8718" max="8719" width="14.42578125" style="1" bestFit="1" customWidth="1"/>
    <col min="8720" max="8960" width="9.140625" style="1"/>
    <col min="8961" max="8961" width="9" style="1" customWidth="1"/>
    <col min="8962" max="8962" width="51.42578125" style="1" customWidth="1"/>
    <col min="8963" max="8963" width="12.85546875" style="1" customWidth="1"/>
    <col min="8964" max="8964" width="11" style="1" customWidth="1"/>
    <col min="8965" max="8965" width="13.7109375" style="1" customWidth="1"/>
    <col min="8966" max="8966" width="11.85546875" style="1" customWidth="1"/>
    <col min="8967" max="8967" width="11.140625" style="1" customWidth="1"/>
    <col min="8968" max="8968" width="13.5703125" style="1" customWidth="1"/>
    <col min="8969" max="8969" width="13.42578125" style="1" customWidth="1"/>
    <col min="8970" max="8971" width="14.7109375" style="1" bestFit="1" customWidth="1"/>
    <col min="8972" max="8972" width="13.140625" style="1" customWidth="1"/>
    <col min="8973" max="8973" width="14.7109375" style="1" customWidth="1"/>
    <col min="8974" max="8975" width="14.42578125" style="1" bestFit="1" customWidth="1"/>
    <col min="8976" max="9216" width="9.140625" style="1"/>
    <col min="9217" max="9217" width="9" style="1" customWidth="1"/>
    <col min="9218" max="9218" width="51.42578125" style="1" customWidth="1"/>
    <col min="9219" max="9219" width="12.85546875" style="1" customWidth="1"/>
    <col min="9220" max="9220" width="11" style="1" customWidth="1"/>
    <col min="9221" max="9221" width="13.7109375" style="1" customWidth="1"/>
    <col min="9222" max="9222" width="11.85546875" style="1" customWidth="1"/>
    <col min="9223" max="9223" width="11.140625" style="1" customWidth="1"/>
    <col min="9224" max="9224" width="13.5703125" style="1" customWidth="1"/>
    <col min="9225" max="9225" width="13.42578125" style="1" customWidth="1"/>
    <col min="9226" max="9227" width="14.7109375" style="1" bestFit="1" customWidth="1"/>
    <col min="9228" max="9228" width="13.140625" style="1" customWidth="1"/>
    <col min="9229" max="9229" width="14.7109375" style="1" customWidth="1"/>
    <col min="9230" max="9231" width="14.42578125" style="1" bestFit="1" customWidth="1"/>
    <col min="9232" max="9472" width="9.140625" style="1"/>
    <col min="9473" max="9473" width="9" style="1" customWidth="1"/>
    <col min="9474" max="9474" width="51.42578125" style="1" customWidth="1"/>
    <col min="9475" max="9475" width="12.85546875" style="1" customWidth="1"/>
    <col min="9476" max="9476" width="11" style="1" customWidth="1"/>
    <col min="9477" max="9477" width="13.7109375" style="1" customWidth="1"/>
    <col min="9478" max="9478" width="11.85546875" style="1" customWidth="1"/>
    <col min="9479" max="9479" width="11.140625" style="1" customWidth="1"/>
    <col min="9480" max="9480" width="13.5703125" style="1" customWidth="1"/>
    <col min="9481" max="9481" width="13.42578125" style="1" customWidth="1"/>
    <col min="9482" max="9483" width="14.7109375" style="1" bestFit="1" customWidth="1"/>
    <col min="9484" max="9484" width="13.140625" style="1" customWidth="1"/>
    <col min="9485" max="9485" width="14.7109375" style="1" customWidth="1"/>
    <col min="9486" max="9487" width="14.42578125" style="1" bestFit="1" customWidth="1"/>
    <col min="9488" max="9728" width="9.140625" style="1"/>
    <col min="9729" max="9729" width="9" style="1" customWidth="1"/>
    <col min="9730" max="9730" width="51.42578125" style="1" customWidth="1"/>
    <col min="9731" max="9731" width="12.85546875" style="1" customWidth="1"/>
    <col min="9732" max="9732" width="11" style="1" customWidth="1"/>
    <col min="9733" max="9733" width="13.7109375" style="1" customWidth="1"/>
    <col min="9734" max="9734" width="11.85546875" style="1" customWidth="1"/>
    <col min="9735" max="9735" width="11.140625" style="1" customWidth="1"/>
    <col min="9736" max="9736" width="13.5703125" style="1" customWidth="1"/>
    <col min="9737" max="9737" width="13.42578125" style="1" customWidth="1"/>
    <col min="9738" max="9739" width="14.7109375" style="1" bestFit="1" customWidth="1"/>
    <col min="9740" max="9740" width="13.140625" style="1" customWidth="1"/>
    <col min="9741" max="9741" width="14.7109375" style="1" customWidth="1"/>
    <col min="9742" max="9743" width="14.42578125" style="1" bestFit="1" customWidth="1"/>
    <col min="9744" max="9984" width="9.140625" style="1"/>
    <col min="9985" max="9985" width="9" style="1" customWidth="1"/>
    <col min="9986" max="9986" width="51.42578125" style="1" customWidth="1"/>
    <col min="9987" max="9987" width="12.85546875" style="1" customWidth="1"/>
    <col min="9988" max="9988" width="11" style="1" customWidth="1"/>
    <col min="9989" max="9989" width="13.7109375" style="1" customWidth="1"/>
    <col min="9990" max="9990" width="11.85546875" style="1" customWidth="1"/>
    <col min="9991" max="9991" width="11.140625" style="1" customWidth="1"/>
    <col min="9992" max="9992" width="13.5703125" style="1" customWidth="1"/>
    <col min="9993" max="9993" width="13.42578125" style="1" customWidth="1"/>
    <col min="9994" max="9995" width="14.7109375" style="1" bestFit="1" customWidth="1"/>
    <col min="9996" max="9996" width="13.140625" style="1" customWidth="1"/>
    <col min="9997" max="9997" width="14.7109375" style="1" customWidth="1"/>
    <col min="9998" max="9999" width="14.42578125" style="1" bestFit="1" customWidth="1"/>
    <col min="10000" max="10240" width="9.140625" style="1"/>
    <col min="10241" max="10241" width="9" style="1" customWidth="1"/>
    <col min="10242" max="10242" width="51.42578125" style="1" customWidth="1"/>
    <col min="10243" max="10243" width="12.85546875" style="1" customWidth="1"/>
    <col min="10244" max="10244" width="11" style="1" customWidth="1"/>
    <col min="10245" max="10245" width="13.7109375" style="1" customWidth="1"/>
    <col min="10246" max="10246" width="11.85546875" style="1" customWidth="1"/>
    <col min="10247" max="10247" width="11.140625" style="1" customWidth="1"/>
    <col min="10248" max="10248" width="13.5703125" style="1" customWidth="1"/>
    <col min="10249" max="10249" width="13.42578125" style="1" customWidth="1"/>
    <col min="10250" max="10251" width="14.7109375" style="1" bestFit="1" customWidth="1"/>
    <col min="10252" max="10252" width="13.140625" style="1" customWidth="1"/>
    <col min="10253" max="10253" width="14.7109375" style="1" customWidth="1"/>
    <col min="10254" max="10255" width="14.42578125" style="1" bestFit="1" customWidth="1"/>
    <col min="10256" max="10496" width="9.140625" style="1"/>
    <col min="10497" max="10497" width="9" style="1" customWidth="1"/>
    <col min="10498" max="10498" width="51.42578125" style="1" customWidth="1"/>
    <col min="10499" max="10499" width="12.85546875" style="1" customWidth="1"/>
    <col min="10500" max="10500" width="11" style="1" customWidth="1"/>
    <col min="10501" max="10501" width="13.7109375" style="1" customWidth="1"/>
    <col min="10502" max="10502" width="11.85546875" style="1" customWidth="1"/>
    <col min="10503" max="10503" width="11.140625" style="1" customWidth="1"/>
    <col min="10504" max="10504" width="13.5703125" style="1" customWidth="1"/>
    <col min="10505" max="10505" width="13.42578125" style="1" customWidth="1"/>
    <col min="10506" max="10507" width="14.7109375" style="1" bestFit="1" customWidth="1"/>
    <col min="10508" max="10508" width="13.140625" style="1" customWidth="1"/>
    <col min="10509" max="10509" width="14.7109375" style="1" customWidth="1"/>
    <col min="10510" max="10511" width="14.42578125" style="1" bestFit="1" customWidth="1"/>
    <col min="10512" max="10752" width="9.140625" style="1"/>
    <col min="10753" max="10753" width="9" style="1" customWidth="1"/>
    <col min="10754" max="10754" width="51.42578125" style="1" customWidth="1"/>
    <col min="10755" max="10755" width="12.85546875" style="1" customWidth="1"/>
    <col min="10756" max="10756" width="11" style="1" customWidth="1"/>
    <col min="10757" max="10757" width="13.7109375" style="1" customWidth="1"/>
    <col min="10758" max="10758" width="11.85546875" style="1" customWidth="1"/>
    <col min="10759" max="10759" width="11.140625" style="1" customWidth="1"/>
    <col min="10760" max="10760" width="13.5703125" style="1" customWidth="1"/>
    <col min="10761" max="10761" width="13.42578125" style="1" customWidth="1"/>
    <col min="10762" max="10763" width="14.7109375" style="1" bestFit="1" customWidth="1"/>
    <col min="10764" max="10764" width="13.140625" style="1" customWidth="1"/>
    <col min="10765" max="10765" width="14.7109375" style="1" customWidth="1"/>
    <col min="10766" max="10767" width="14.42578125" style="1" bestFit="1" customWidth="1"/>
    <col min="10768" max="11008" width="9.140625" style="1"/>
    <col min="11009" max="11009" width="9" style="1" customWidth="1"/>
    <col min="11010" max="11010" width="51.42578125" style="1" customWidth="1"/>
    <col min="11011" max="11011" width="12.85546875" style="1" customWidth="1"/>
    <col min="11012" max="11012" width="11" style="1" customWidth="1"/>
    <col min="11013" max="11013" width="13.7109375" style="1" customWidth="1"/>
    <col min="11014" max="11014" width="11.85546875" style="1" customWidth="1"/>
    <col min="11015" max="11015" width="11.140625" style="1" customWidth="1"/>
    <col min="11016" max="11016" width="13.5703125" style="1" customWidth="1"/>
    <col min="11017" max="11017" width="13.42578125" style="1" customWidth="1"/>
    <col min="11018" max="11019" width="14.7109375" style="1" bestFit="1" customWidth="1"/>
    <col min="11020" max="11020" width="13.140625" style="1" customWidth="1"/>
    <col min="11021" max="11021" width="14.7109375" style="1" customWidth="1"/>
    <col min="11022" max="11023" width="14.42578125" style="1" bestFit="1" customWidth="1"/>
    <col min="11024" max="11264" width="9.140625" style="1"/>
    <col min="11265" max="11265" width="9" style="1" customWidth="1"/>
    <col min="11266" max="11266" width="51.42578125" style="1" customWidth="1"/>
    <col min="11267" max="11267" width="12.85546875" style="1" customWidth="1"/>
    <col min="11268" max="11268" width="11" style="1" customWidth="1"/>
    <col min="11269" max="11269" width="13.7109375" style="1" customWidth="1"/>
    <col min="11270" max="11270" width="11.85546875" style="1" customWidth="1"/>
    <col min="11271" max="11271" width="11.140625" style="1" customWidth="1"/>
    <col min="11272" max="11272" width="13.5703125" style="1" customWidth="1"/>
    <col min="11273" max="11273" width="13.42578125" style="1" customWidth="1"/>
    <col min="11274" max="11275" width="14.7109375" style="1" bestFit="1" customWidth="1"/>
    <col min="11276" max="11276" width="13.140625" style="1" customWidth="1"/>
    <col min="11277" max="11277" width="14.7109375" style="1" customWidth="1"/>
    <col min="11278" max="11279" width="14.42578125" style="1" bestFit="1" customWidth="1"/>
    <col min="11280" max="11520" width="9.140625" style="1"/>
    <col min="11521" max="11521" width="9" style="1" customWidth="1"/>
    <col min="11522" max="11522" width="51.42578125" style="1" customWidth="1"/>
    <col min="11523" max="11523" width="12.85546875" style="1" customWidth="1"/>
    <col min="11524" max="11524" width="11" style="1" customWidth="1"/>
    <col min="11525" max="11525" width="13.7109375" style="1" customWidth="1"/>
    <col min="11526" max="11526" width="11.85546875" style="1" customWidth="1"/>
    <col min="11527" max="11527" width="11.140625" style="1" customWidth="1"/>
    <col min="11528" max="11528" width="13.5703125" style="1" customWidth="1"/>
    <col min="11529" max="11529" width="13.42578125" style="1" customWidth="1"/>
    <col min="11530" max="11531" width="14.7109375" style="1" bestFit="1" customWidth="1"/>
    <col min="11532" max="11532" width="13.140625" style="1" customWidth="1"/>
    <col min="11533" max="11533" width="14.7109375" style="1" customWidth="1"/>
    <col min="11534" max="11535" width="14.42578125" style="1" bestFit="1" customWidth="1"/>
    <col min="11536" max="11776" width="9.140625" style="1"/>
    <col min="11777" max="11777" width="9" style="1" customWidth="1"/>
    <col min="11778" max="11778" width="51.42578125" style="1" customWidth="1"/>
    <col min="11779" max="11779" width="12.85546875" style="1" customWidth="1"/>
    <col min="11780" max="11780" width="11" style="1" customWidth="1"/>
    <col min="11781" max="11781" width="13.7109375" style="1" customWidth="1"/>
    <col min="11782" max="11782" width="11.85546875" style="1" customWidth="1"/>
    <col min="11783" max="11783" width="11.140625" style="1" customWidth="1"/>
    <col min="11784" max="11784" width="13.5703125" style="1" customWidth="1"/>
    <col min="11785" max="11785" width="13.42578125" style="1" customWidth="1"/>
    <col min="11786" max="11787" width="14.7109375" style="1" bestFit="1" customWidth="1"/>
    <col min="11788" max="11788" width="13.140625" style="1" customWidth="1"/>
    <col min="11789" max="11789" width="14.7109375" style="1" customWidth="1"/>
    <col min="11790" max="11791" width="14.42578125" style="1" bestFit="1" customWidth="1"/>
    <col min="11792" max="12032" width="9.140625" style="1"/>
    <col min="12033" max="12033" width="9" style="1" customWidth="1"/>
    <col min="12034" max="12034" width="51.42578125" style="1" customWidth="1"/>
    <col min="12035" max="12035" width="12.85546875" style="1" customWidth="1"/>
    <col min="12036" max="12036" width="11" style="1" customWidth="1"/>
    <col min="12037" max="12037" width="13.7109375" style="1" customWidth="1"/>
    <col min="12038" max="12038" width="11.85546875" style="1" customWidth="1"/>
    <col min="12039" max="12039" width="11.140625" style="1" customWidth="1"/>
    <col min="12040" max="12040" width="13.5703125" style="1" customWidth="1"/>
    <col min="12041" max="12041" width="13.42578125" style="1" customWidth="1"/>
    <col min="12042" max="12043" width="14.7109375" style="1" bestFit="1" customWidth="1"/>
    <col min="12044" max="12044" width="13.140625" style="1" customWidth="1"/>
    <col min="12045" max="12045" width="14.7109375" style="1" customWidth="1"/>
    <col min="12046" max="12047" width="14.42578125" style="1" bestFit="1" customWidth="1"/>
    <col min="12048" max="12288" width="9.140625" style="1"/>
    <col min="12289" max="12289" width="9" style="1" customWidth="1"/>
    <col min="12290" max="12290" width="51.42578125" style="1" customWidth="1"/>
    <col min="12291" max="12291" width="12.85546875" style="1" customWidth="1"/>
    <col min="12292" max="12292" width="11" style="1" customWidth="1"/>
    <col min="12293" max="12293" width="13.7109375" style="1" customWidth="1"/>
    <col min="12294" max="12294" width="11.85546875" style="1" customWidth="1"/>
    <col min="12295" max="12295" width="11.140625" style="1" customWidth="1"/>
    <col min="12296" max="12296" width="13.5703125" style="1" customWidth="1"/>
    <col min="12297" max="12297" width="13.42578125" style="1" customWidth="1"/>
    <col min="12298" max="12299" width="14.7109375" style="1" bestFit="1" customWidth="1"/>
    <col min="12300" max="12300" width="13.140625" style="1" customWidth="1"/>
    <col min="12301" max="12301" width="14.7109375" style="1" customWidth="1"/>
    <col min="12302" max="12303" width="14.42578125" style="1" bestFit="1" customWidth="1"/>
    <col min="12304" max="12544" width="9.140625" style="1"/>
    <col min="12545" max="12545" width="9" style="1" customWidth="1"/>
    <col min="12546" max="12546" width="51.42578125" style="1" customWidth="1"/>
    <col min="12547" max="12547" width="12.85546875" style="1" customWidth="1"/>
    <col min="12548" max="12548" width="11" style="1" customWidth="1"/>
    <col min="12549" max="12549" width="13.7109375" style="1" customWidth="1"/>
    <col min="12550" max="12550" width="11.85546875" style="1" customWidth="1"/>
    <col min="12551" max="12551" width="11.140625" style="1" customWidth="1"/>
    <col min="12552" max="12552" width="13.5703125" style="1" customWidth="1"/>
    <col min="12553" max="12553" width="13.42578125" style="1" customWidth="1"/>
    <col min="12554" max="12555" width="14.7109375" style="1" bestFit="1" customWidth="1"/>
    <col min="12556" max="12556" width="13.140625" style="1" customWidth="1"/>
    <col min="12557" max="12557" width="14.7109375" style="1" customWidth="1"/>
    <col min="12558" max="12559" width="14.42578125" style="1" bestFit="1" customWidth="1"/>
    <col min="12560" max="12800" width="9.140625" style="1"/>
    <col min="12801" max="12801" width="9" style="1" customWidth="1"/>
    <col min="12802" max="12802" width="51.42578125" style="1" customWidth="1"/>
    <col min="12803" max="12803" width="12.85546875" style="1" customWidth="1"/>
    <col min="12804" max="12804" width="11" style="1" customWidth="1"/>
    <col min="12805" max="12805" width="13.7109375" style="1" customWidth="1"/>
    <col min="12806" max="12806" width="11.85546875" style="1" customWidth="1"/>
    <col min="12807" max="12807" width="11.140625" style="1" customWidth="1"/>
    <col min="12808" max="12808" width="13.5703125" style="1" customWidth="1"/>
    <col min="12809" max="12809" width="13.42578125" style="1" customWidth="1"/>
    <col min="12810" max="12811" width="14.7109375" style="1" bestFit="1" customWidth="1"/>
    <col min="12812" max="12812" width="13.140625" style="1" customWidth="1"/>
    <col min="12813" max="12813" width="14.7109375" style="1" customWidth="1"/>
    <col min="12814" max="12815" width="14.42578125" style="1" bestFit="1" customWidth="1"/>
    <col min="12816" max="13056" width="9.140625" style="1"/>
    <col min="13057" max="13057" width="9" style="1" customWidth="1"/>
    <col min="13058" max="13058" width="51.42578125" style="1" customWidth="1"/>
    <col min="13059" max="13059" width="12.85546875" style="1" customWidth="1"/>
    <col min="13060" max="13060" width="11" style="1" customWidth="1"/>
    <col min="13061" max="13061" width="13.7109375" style="1" customWidth="1"/>
    <col min="13062" max="13062" width="11.85546875" style="1" customWidth="1"/>
    <col min="13063" max="13063" width="11.140625" style="1" customWidth="1"/>
    <col min="13064" max="13064" width="13.5703125" style="1" customWidth="1"/>
    <col min="13065" max="13065" width="13.42578125" style="1" customWidth="1"/>
    <col min="13066" max="13067" width="14.7109375" style="1" bestFit="1" customWidth="1"/>
    <col min="13068" max="13068" width="13.140625" style="1" customWidth="1"/>
    <col min="13069" max="13069" width="14.7109375" style="1" customWidth="1"/>
    <col min="13070" max="13071" width="14.42578125" style="1" bestFit="1" customWidth="1"/>
    <col min="13072" max="13312" width="9.140625" style="1"/>
    <col min="13313" max="13313" width="9" style="1" customWidth="1"/>
    <col min="13314" max="13314" width="51.42578125" style="1" customWidth="1"/>
    <col min="13315" max="13315" width="12.85546875" style="1" customWidth="1"/>
    <col min="13316" max="13316" width="11" style="1" customWidth="1"/>
    <col min="13317" max="13317" width="13.7109375" style="1" customWidth="1"/>
    <col min="13318" max="13318" width="11.85546875" style="1" customWidth="1"/>
    <col min="13319" max="13319" width="11.140625" style="1" customWidth="1"/>
    <col min="13320" max="13320" width="13.5703125" style="1" customWidth="1"/>
    <col min="13321" max="13321" width="13.42578125" style="1" customWidth="1"/>
    <col min="13322" max="13323" width="14.7109375" style="1" bestFit="1" customWidth="1"/>
    <col min="13324" max="13324" width="13.140625" style="1" customWidth="1"/>
    <col min="13325" max="13325" width="14.7109375" style="1" customWidth="1"/>
    <col min="13326" max="13327" width="14.42578125" style="1" bestFit="1" customWidth="1"/>
    <col min="13328" max="13568" width="9.140625" style="1"/>
    <col min="13569" max="13569" width="9" style="1" customWidth="1"/>
    <col min="13570" max="13570" width="51.42578125" style="1" customWidth="1"/>
    <col min="13571" max="13571" width="12.85546875" style="1" customWidth="1"/>
    <col min="13572" max="13572" width="11" style="1" customWidth="1"/>
    <col min="13573" max="13573" width="13.7109375" style="1" customWidth="1"/>
    <col min="13574" max="13574" width="11.85546875" style="1" customWidth="1"/>
    <col min="13575" max="13575" width="11.140625" style="1" customWidth="1"/>
    <col min="13576" max="13576" width="13.5703125" style="1" customWidth="1"/>
    <col min="13577" max="13577" width="13.42578125" style="1" customWidth="1"/>
    <col min="13578" max="13579" width="14.7109375" style="1" bestFit="1" customWidth="1"/>
    <col min="13580" max="13580" width="13.140625" style="1" customWidth="1"/>
    <col min="13581" max="13581" width="14.7109375" style="1" customWidth="1"/>
    <col min="13582" max="13583" width="14.42578125" style="1" bestFit="1" customWidth="1"/>
    <col min="13584" max="13824" width="9.140625" style="1"/>
    <col min="13825" max="13825" width="9" style="1" customWidth="1"/>
    <col min="13826" max="13826" width="51.42578125" style="1" customWidth="1"/>
    <col min="13827" max="13827" width="12.85546875" style="1" customWidth="1"/>
    <col min="13828" max="13828" width="11" style="1" customWidth="1"/>
    <col min="13829" max="13829" width="13.7109375" style="1" customWidth="1"/>
    <col min="13830" max="13830" width="11.85546875" style="1" customWidth="1"/>
    <col min="13831" max="13831" width="11.140625" style="1" customWidth="1"/>
    <col min="13832" max="13832" width="13.5703125" style="1" customWidth="1"/>
    <col min="13833" max="13833" width="13.42578125" style="1" customWidth="1"/>
    <col min="13834" max="13835" width="14.7109375" style="1" bestFit="1" customWidth="1"/>
    <col min="13836" max="13836" width="13.140625" style="1" customWidth="1"/>
    <col min="13837" max="13837" width="14.7109375" style="1" customWidth="1"/>
    <col min="13838" max="13839" width="14.42578125" style="1" bestFit="1" customWidth="1"/>
    <col min="13840" max="14080" width="9.140625" style="1"/>
    <col min="14081" max="14081" width="9" style="1" customWidth="1"/>
    <col min="14082" max="14082" width="51.42578125" style="1" customWidth="1"/>
    <col min="14083" max="14083" width="12.85546875" style="1" customWidth="1"/>
    <col min="14084" max="14084" width="11" style="1" customWidth="1"/>
    <col min="14085" max="14085" width="13.7109375" style="1" customWidth="1"/>
    <col min="14086" max="14086" width="11.85546875" style="1" customWidth="1"/>
    <col min="14087" max="14087" width="11.140625" style="1" customWidth="1"/>
    <col min="14088" max="14088" width="13.5703125" style="1" customWidth="1"/>
    <col min="14089" max="14089" width="13.42578125" style="1" customWidth="1"/>
    <col min="14090" max="14091" width="14.7109375" style="1" bestFit="1" customWidth="1"/>
    <col min="14092" max="14092" width="13.140625" style="1" customWidth="1"/>
    <col min="14093" max="14093" width="14.7109375" style="1" customWidth="1"/>
    <col min="14094" max="14095" width="14.42578125" style="1" bestFit="1" customWidth="1"/>
    <col min="14096" max="14336" width="9.140625" style="1"/>
    <col min="14337" max="14337" width="9" style="1" customWidth="1"/>
    <col min="14338" max="14338" width="51.42578125" style="1" customWidth="1"/>
    <col min="14339" max="14339" width="12.85546875" style="1" customWidth="1"/>
    <col min="14340" max="14340" width="11" style="1" customWidth="1"/>
    <col min="14341" max="14341" width="13.7109375" style="1" customWidth="1"/>
    <col min="14342" max="14342" width="11.85546875" style="1" customWidth="1"/>
    <col min="14343" max="14343" width="11.140625" style="1" customWidth="1"/>
    <col min="14344" max="14344" width="13.5703125" style="1" customWidth="1"/>
    <col min="14345" max="14345" width="13.42578125" style="1" customWidth="1"/>
    <col min="14346" max="14347" width="14.7109375" style="1" bestFit="1" customWidth="1"/>
    <col min="14348" max="14348" width="13.140625" style="1" customWidth="1"/>
    <col min="14349" max="14349" width="14.7109375" style="1" customWidth="1"/>
    <col min="14350" max="14351" width="14.42578125" style="1" bestFit="1" customWidth="1"/>
    <col min="14352" max="14592" width="9.140625" style="1"/>
    <col min="14593" max="14593" width="9" style="1" customWidth="1"/>
    <col min="14594" max="14594" width="51.42578125" style="1" customWidth="1"/>
    <col min="14595" max="14595" width="12.85546875" style="1" customWidth="1"/>
    <col min="14596" max="14596" width="11" style="1" customWidth="1"/>
    <col min="14597" max="14597" width="13.7109375" style="1" customWidth="1"/>
    <col min="14598" max="14598" width="11.85546875" style="1" customWidth="1"/>
    <col min="14599" max="14599" width="11.140625" style="1" customWidth="1"/>
    <col min="14600" max="14600" width="13.5703125" style="1" customWidth="1"/>
    <col min="14601" max="14601" width="13.42578125" style="1" customWidth="1"/>
    <col min="14602" max="14603" width="14.7109375" style="1" bestFit="1" customWidth="1"/>
    <col min="14604" max="14604" width="13.140625" style="1" customWidth="1"/>
    <col min="14605" max="14605" width="14.7109375" style="1" customWidth="1"/>
    <col min="14606" max="14607" width="14.42578125" style="1" bestFit="1" customWidth="1"/>
    <col min="14608" max="14848" width="9.140625" style="1"/>
    <col min="14849" max="14849" width="9" style="1" customWidth="1"/>
    <col min="14850" max="14850" width="51.42578125" style="1" customWidth="1"/>
    <col min="14851" max="14851" width="12.85546875" style="1" customWidth="1"/>
    <col min="14852" max="14852" width="11" style="1" customWidth="1"/>
    <col min="14853" max="14853" width="13.7109375" style="1" customWidth="1"/>
    <col min="14854" max="14854" width="11.85546875" style="1" customWidth="1"/>
    <col min="14855" max="14855" width="11.140625" style="1" customWidth="1"/>
    <col min="14856" max="14856" width="13.5703125" style="1" customWidth="1"/>
    <col min="14857" max="14857" width="13.42578125" style="1" customWidth="1"/>
    <col min="14858" max="14859" width="14.7109375" style="1" bestFit="1" customWidth="1"/>
    <col min="14860" max="14860" width="13.140625" style="1" customWidth="1"/>
    <col min="14861" max="14861" width="14.7109375" style="1" customWidth="1"/>
    <col min="14862" max="14863" width="14.42578125" style="1" bestFit="1" customWidth="1"/>
    <col min="14864" max="15104" width="9.140625" style="1"/>
    <col min="15105" max="15105" width="9" style="1" customWidth="1"/>
    <col min="15106" max="15106" width="51.42578125" style="1" customWidth="1"/>
    <col min="15107" max="15107" width="12.85546875" style="1" customWidth="1"/>
    <col min="15108" max="15108" width="11" style="1" customWidth="1"/>
    <col min="15109" max="15109" width="13.7109375" style="1" customWidth="1"/>
    <col min="15110" max="15110" width="11.85546875" style="1" customWidth="1"/>
    <col min="15111" max="15111" width="11.140625" style="1" customWidth="1"/>
    <col min="15112" max="15112" width="13.5703125" style="1" customWidth="1"/>
    <col min="15113" max="15113" width="13.42578125" style="1" customWidth="1"/>
    <col min="15114" max="15115" width="14.7109375" style="1" bestFit="1" customWidth="1"/>
    <col min="15116" max="15116" width="13.140625" style="1" customWidth="1"/>
    <col min="15117" max="15117" width="14.7109375" style="1" customWidth="1"/>
    <col min="15118" max="15119" width="14.42578125" style="1" bestFit="1" customWidth="1"/>
    <col min="15120" max="15360" width="9.140625" style="1"/>
    <col min="15361" max="15361" width="9" style="1" customWidth="1"/>
    <col min="15362" max="15362" width="51.42578125" style="1" customWidth="1"/>
    <col min="15363" max="15363" width="12.85546875" style="1" customWidth="1"/>
    <col min="15364" max="15364" width="11" style="1" customWidth="1"/>
    <col min="15365" max="15365" width="13.7109375" style="1" customWidth="1"/>
    <col min="15366" max="15366" width="11.85546875" style="1" customWidth="1"/>
    <col min="15367" max="15367" width="11.140625" style="1" customWidth="1"/>
    <col min="15368" max="15368" width="13.5703125" style="1" customWidth="1"/>
    <col min="15369" max="15369" width="13.42578125" style="1" customWidth="1"/>
    <col min="15370" max="15371" width="14.7109375" style="1" bestFit="1" customWidth="1"/>
    <col min="15372" max="15372" width="13.140625" style="1" customWidth="1"/>
    <col min="15373" max="15373" width="14.7109375" style="1" customWidth="1"/>
    <col min="15374" max="15375" width="14.42578125" style="1" bestFit="1" customWidth="1"/>
    <col min="15376" max="15616" width="9.140625" style="1"/>
    <col min="15617" max="15617" width="9" style="1" customWidth="1"/>
    <col min="15618" max="15618" width="51.42578125" style="1" customWidth="1"/>
    <col min="15619" max="15619" width="12.85546875" style="1" customWidth="1"/>
    <col min="15620" max="15620" width="11" style="1" customWidth="1"/>
    <col min="15621" max="15621" width="13.7109375" style="1" customWidth="1"/>
    <col min="15622" max="15622" width="11.85546875" style="1" customWidth="1"/>
    <col min="15623" max="15623" width="11.140625" style="1" customWidth="1"/>
    <col min="15624" max="15624" width="13.5703125" style="1" customWidth="1"/>
    <col min="15625" max="15625" width="13.42578125" style="1" customWidth="1"/>
    <col min="15626" max="15627" width="14.7109375" style="1" bestFit="1" customWidth="1"/>
    <col min="15628" max="15628" width="13.140625" style="1" customWidth="1"/>
    <col min="15629" max="15629" width="14.7109375" style="1" customWidth="1"/>
    <col min="15630" max="15631" width="14.42578125" style="1" bestFit="1" customWidth="1"/>
    <col min="15632" max="15872" width="9.140625" style="1"/>
    <col min="15873" max="15873" width="9" style="1" customWidth="1"/>
    <col min="15874" max="15874" width="51.42578125" style="1" customWidth="1"/>
    <col min="15875" max="15875" width="12.85546875" style="1" customWidth="1"/>
    <col min="15876" max="15876" width="11" style="1" customWidth="1"/>
    <col min="15877" max="15877" width="13.7109375" style="1" customWidth="1"/>
    <col min="15878" max="15878" width="11.85546875" style="1" customWidth="1"/>
    <col min="15879" max="15879" width="11.140625" style="1" customWidth="1"/>
    <col min="15880" max="15880" width="13.5703125" style="1" customWidth="1"/>
    <col min="15881" max="15881" width="13.42578125" style="1" customWidth="1"/>
    <col min="15882" max="15883" width="14.7109375" style="1" bestFit="1" customWidth="1"/>
    <col min="15884" max="15884" width="13.140625" style="1" customWidth="1"/>
    <col min="15885" max="15885" width="14.7109375" style="1" customWidth="1"/>
    <col min="15886" max="15887" width="14.42578125" style="1" bestFit="1" customWidth="1"/>
    <col min="15888" max="16128" width="9.140625" style="1"/>
    <col min="16129" max="16129" width="9" style="1" customWidth="1"/>
    <col min="16130" max="16130" width="51.42578125" style="1" customWidth="1"/>
    <col min="16131" max="16131" width="12.85546875" style="1" customWidth="1"/>
    <col min="16132" max="16132" width="11" style="1" customWidth="1"/>
    <col min="16133" max="16133" width="13.7109375" style="1" customWidth="1"/>
    <col min="16134" max="16134" width="11.85546875" style="1" customWidth="1"/>
    <col min="16135" max="16135" width="11.140625" style="1" customWidth="1"/>
    <col min="16136" max="16136" width="13.5703125" style="1" customWidth="1"/>
    <col min="16137" max="16137" width="13.42578125" style="1" customWidth="1"/>
    <col min="16138" max="16139" width="14.7109375" style="1" bestFit="1" customWidth="1"/>
    <col min="16140" max="16140" width="13.140625" style="1" customWidth="1"/>
    <col min="16141" max="16141" width="14.7109375" style="1" customWidth="1"/>
    <col min="16142" max="16143" width="14.42578125" style="1" bestFit="1" customWidth="1"/>
    <col min="16144" max="16384" width="9.140625" style="1"/>
  </cols>
  <sheetData>
    <row r="1" spans="1:13" ht="67.5" customHeight="1" x14ac:dyDescent="0.25">
      <c r="K1" s="113" t="s">
        <v>165</v>
      </c>
      <c r="L1" s="113"/>
      <c r="M1" s="113"/>
    </row>
    <row r="4" spans="1:13" ht="88.5" customHeight="1" x14ac:dyDescent="0.25">
      <c r="I4" s="2"/>
      <c r="J4" s="2"/>
      <c r="K4" s="113" t="s">
        <v>14</v>
      </c>
      <c r="L4" s="113"/>
      <c r="M4" s="113"/>
    </row>
    <row r="5" spans="1:13" x14ac:dyDescent="0.25">
      <c r="J5" s="19"/>
      <c r="K5" s="19"/>
      <c r="L5" s="19"/>
      <c r="M5" s="19"/>
    </row>
    <row r="6" spans="1:13" x14ac:dyDescent="0.25">
      <c r="A6" s="122" t="s">
        <v>15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8" spans="1:13" ht="15.75" customHeight="1" x14ac:dyDescent="0.25">
      <c r="A8" s="111" t="s">
        <v>2</v>
      </c>
      <c r="B8" s="111" t="s">
        <v>3</v>
      </c>
      <c r="C8" s="111" t="s">
        <v>4</v>
      </c>
      <c r="D8" s="111">
        <v>2012</v>
      </c>
      <c r="E8" s="111">
        <v>2013</v>
      </c>
      <c r="F8" s="111">
        <v>2014</v>
      </c>
      <c r="G8" s="111">
        <v>2015</v>
      </c>
      <c r="H8" s="116" t="s">
        <v>16</v>
      </c>
      <c r="I8" s="116"/>
      <c r="J8" s="116" t="s">
        <v>17</v>
      </c>
      <c r="K8" s="116"/>
      <c r="L8" s="116"/>
      <c r="M8" s="116"/>
    </row>
    <row r="9" spans="1:13" x14ac:dyDescent="0.25">
      <c r="A9" s="117"/>
      <c r="B9" s="117"/>
      <c r="C9" s="117"/>
      <c r="D9" s="117"/>
      <c r="E9" s="117"/>
      <c r="F9" s="117"/>
      <c r="G9" s="117"/>
      <c r="H9" s="4">
        <v>2016</v>
      </c>
      <c r="I9" s="4">
        <v>2017</v>
      </c>
      <c r="J9" s="4">
        <v>2018</v>
      </c>
      <c r="K9" s="4">
        <v>2019</v>
      </c>
      <c r="L9" s="4">
        <v>2020</v>
      </c>
      <c r="M9" s="4">
        <v>2021</v>
      </c>
    </row>
    <row r="10" spans="1:13" x14ac:dyDescent="0.25">
      <c r="A10" s="120" t="s">
        <v>18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ht="31.5" x14ac:dyDescent="0.25">
      <c r="A11" s="4">
        <v>1</v>
      </c>
      <c r="B11" s="5" t="s">
        <v>19</v>
      </c>
      <c r="C11" s="4" t="s">
        <v>20</v>
      </c>
      <c r="D11" s="4">
        <f>'[1]1.1.'!E9</f>
        <v>0</v>
      </c>
      <c r="E11" s="4">
        <f>'[1]1.1.'!F9</f>
        <v>1</v>
      </c>
      <c r="F11" s="4">
        <f>'[1]1.1.'!G9</f>
        <v>1</v>
      </c>
      <c r="G11" s="4">
        <f>'[1]1.1.'!H9</f>
        <v>1</v>
      </c>
      <c r="H11" s="4">
        <f>'[1]1.1.'!I9</f>
        <v>1</v>
      </c>
      <c r="I11" s="4">
        <f>'[1]1.1.'!J9</f>
        <v>1</v>
      </c>
      <c r="J11" s="20">
        <v>6</v>
      </c>
      <c r="K11" s="20">
        <v>7</v>
      </c>
      <c r="L11" s="20">
        <v>8</v>
      </c>
      <c r="M11" s="20">
        <v>9</v>
      </c>
    </row>
    <row r="12" spans="1:13" ht="31.5" x14ac:dyDescent="0.25">
      <c r="A12" s="4">
        <v>2</v>
      </c>
      <c r="B12" s="5" t="s">
        <v>21</v>
      </c>
      <c r="C12" s="4" t="s">
        <v>22</v>
      </c>
      <c r="D12" s="4">
        <f>'[1]1.1.'!E10</f>
        <v>1112</v>
      </c>
      <c r="E12" s="4">
        <f>'[1]1.1.'!F10</f>
        <v>1191</v>
      </c>
      <c r="F12" s="4">
        <f>'[1]1.1.'!G10</f>
        <v>1212</v>
      </c>
      <c r="G12" s="4">
        <f>'[1]1.1.'!H10</f>
        <v>1218</v>
      </c>
      <c r="H12" s="4">
        <f>'[1]1.1.'!I10</f>
        <v>1224</v>
      </c>
      <c r="I12" s="4">
        <f>'[1]1.1.'!J10</f>
        <v>1227</v>
      </c>
      <c r="J12" s="20">
        <v>1229</v>
      </c>
      <c r="K12" s="20">
        <v>1231</v>
      </c>
      <c r="L12" s="20">
        <v>1233</v>
      </c>
      <c r="M12" s="20">
        <v>1235</v>
      </c>
    </row>
    <row r="13" spans="1:13" ht="47.25" x14ac:dyDescent="0.25">
      <c r="A13" s="4" t="str">
        <f>'[1]1.1.'!A12</f>
        <v>2.1.</v>
      </c>
      <c r="B13" s="5" t="str">
        <f>'[1]1.1.'!B12</f>
        <v>Количество малого и среднего предпринимательства получивших субсидии
в том числе:</v>
      </c>
      <c r="C13" s="4" t="str">
        <f>'[1]1.1.'!C12</f>
        <v>ед.</v>
      </c>
      <c r="D13" s="4">
        <f>'[1]1.1.'!E12</f>
        <v>0</v>
      </c>
      <c r="E13" s="4">
        <f>'[1]1.1.'!F12</f>
        <v>0</v>
      </c>
      <c r="F13" s="4">
        <f>'[1]1.1.'!G12</f>
        <v>0</v>
      </c>
      <c r="G13" s="4">
        <f>'[1]1.1.'!H12</f>
        <v>3</v>
      </c>
      <c r="H13" s="4">
        <f>'[1]1.1.'!I12</f>
        <v>3</v>
      </c>
      <c r="I13" s="4">
        <f>'[1]1.1.'!J12</f>
        <v>4</v>
      </c>
      <c r="J13" s="20">
        <f>J14+J15</f>
        <v>5</v>
      </c>
      <c r="K13" s="20">
        <f>K14+K15</f>
        <v>5</v>
      </c>
      <c r="L13" s="20">
        <f>L14+L15</f>
        <v>6</v>
      </c>
      <c r="M13" s="20">
        <f>M14+M15</f>
        <v>7</v>
      </c>
    </row>
    <row r="14" spans="1:13" ht="78.75" x14ac:dyDescent="0.25">
      <c r="A14" s="4" t="str">
        <f>'[1]1.1.'!A13</f>
        <v>2.1.1.</v>
      </c>
      <c r="B14" s="5" t="str">
        <f>'[1]1.1.'!B13</f>
        <v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v>
      </c>
      <c r="C14" s="4" t="str">
        <f>'[1]1.1.'!C13</f>
        <v>ед.</v>
      </c>
      <c r="D14" s="4">
        <f>'[1]1.1.'!E13</f>
        <v>0</v>
      </c>
      <c r="E14" s="4">
        <f>'[1]1.1.'!F13</f>
        <v>0</v>
      </c>
      <c r="F14" s="4">
        <f>'[1]1.1.'!G13</f>
        <v>0</v>
      </c>
      <c r="G14" s="4">
        <f>'[1]1.1.'!H13</f>
        <v>1</v>
      </c>
      <c r="H14" s="4">
        <f>'[1]1.1.'!I13</f>
        <v>2</v>
      </c>
      <c r="I14" s="4">
        <f>'[1]1.1.'!J13</f>
        <v>2</v>
      </c>
      <c r="J14" s="20">
        <v>3</v>
      </c>
      <c r="K14" s="20">
        <v>2</v>
      </c>
      <c r="L14" s="20">
        <v>3</v>
      </c>
      <c r="M14" s="20">
        <v>4</v>
      </c>
    </row>
    <row r="15" spans="1:13" ht="78.75" x14ac:dyDescent="0.25">
      <c r="A15" s="4" t="str">
        <f>'[1]1.1.'!A14</f>
        <v>2.1.2.</v>
      </c>
      <c r="B15" s="5" t="str">
        <f>'[1]1.1.'!B14</f>
        <v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v>
      </c>
      <c r="C15" s="4" t="str">
        <f>'[1]1.1.'!C14</f>
        <v>ед.</v>
      </c>
      <c r="D15" s="4">
        <f>'[1]1.1.'!E14</f>
        <v>0</v>
      </c>
      <c r="E15" s="4">
        <f>'[1]1.1.'!F14</f>
        <v>0</v>
      </c>
      <c r="F15" s="4">
        <f>'[1]1.1.'!G14</f>
        <v>0</v>
      </c>
      <c r="G15" s="4">
        <f>'[1]1.1.'!H14</f>
        <v>2</v>
      </c>
      <c r="H15" s="4">
        <f>'[1]1.1.'!I14</f>
        <v>1</v>
      </c>
      <c r="I15" s="4">
        <f>'[1]1.1.'!J14</f>
        <v>2</v>
      </c>
      <c r="J15" s="20">
        <v>2</v>
      </c>
      <c r="K15" s="20">
        <v>3</v>
      </c>
      <c r="L15" s="20">
        <v>3</v>
      </c>
      <c r="M15" s="20">
        <v>3</v>
      </c>
    </row>
    <row r="16" spans="1:13" ht="63" x14ac:dyDescent="0.25">
      <c r="A16" s="4" t="str">
        <f>'[1]1.1.'!A16</f>
        <v>3.1.</v>
      </c>
      <c r="B16" s="5" t="str">
        <f>'[1]1.1.'!B16</f>
        <v>Количество молодежи принявших участие в конкурсах по мероприятию "Вовлечение молодежи в предпринимательскую деятельность" 
в том числе</v>
      </c>
      <c r="C16" s="4" t="str">
        <f>'[1]1.1.'!C16</f>
        <v>чел.</v>
      </c>
      <c r="D16" s="4">
        <f>'[1]1.1.'!E16</f>
        <v>30</v>
      </c>
      <c r="E16" s="4">
        <f>'[1]1.1.'!F16</f>
        <v>0</v>
      </c>
      <c r="F16" s="4">
        <f>'[1]1.1.'!G16</f>
        <v>12</v>
      </c>
      <c r="G16" s="4">
        <f>'[1]1.1.'!H16</f>
        <v>14</v>
      </c>
      <c r="H16" s="4">
        <f>'[1]1.1.'!I16</f>
        <v>14</v>
      </c>
      <c r="I16" s="4">
        <f>'[1]1.1.'!J16</f>
        <v>14</v>
      </c>
      <c r="J16" s="20">
        <f>J17+J18</f>
        <v>14</v>
      </c>
      <c r="K16" s="20">
        <f>K17+K18</f>
        <v>14</v>
      </c>
      <c r="L16" s="20">
        <f>L17+L18</f>
        <v>14</v>
      </c>
      <c r="M16" s="20">
        <f>M17+M18</f>
        <v>14</v>
      </c>
    </row>
    <row r="17" spans="1:13" ht="47.25" x14ac:dyDescent="0.25">
      <c r="A17" s="4" t="str">
        <f>'[1]1.1.'!A17</f>
        <v>3.1.1.</v>
      </c>
      <c r="B17" s="5" t="str">
        <f>'[1]1.1.'!B17</f>
        <v>Количество участников принявших участие в конкурсе по основам предпринимательской деятельности и защите прав потребителей</v>
      </c>
      <c r="C17" s="4" t="str">
        <f>'[1]1.1.'!C17</f>
        <v>чел.</v>
      </c>
      <c r="D17" s="4">
        <f>'[1]1.1.'!E17</f>
        <v>30</v>
      </c>
      <c r="E17" s="4">
        <f>'[1]1.1.'!F17</f>
        <v>0</v>
      </c>
      <c r="F17" s="4">
        <f>'[1]1.1.'!G17</f>
        <v>12</v>
      </c>
      <c r="G17" s="4">
        <f>'[1]1.1.'!H17</f>
        <v>12</v>
      </c>
      <c r="H17" s="4">
        <f>'[1]1.1.'!I17</f>
        <v>12</v>
      </c>
      <c r="I17" s="4">
        <f>'[1]1.1.'!J17</f>
        <v>12</v>
      </c>
      <c r="J17" s="20">
        <v>12</v>
      </c>
      <c r="K17" s="20">
        <v>12</v>
      </c>
      <c r="L17" s="20">
        <v>12</v>
      </c>
      <c r="M17" s="20">
        <v>12</v>
      </c>
    </row>
    <row r="18" spans="1:13" ht="94.5" x14ac:dyDescent="0.25">
      <c r="A18" s="4" t="str">
        <f>'[1]1.1.'!A18</f>
        <v>3.1.2.</v>
      </c>
      <c r="B18" s="5" t="str">
        <f>'[1]1.1.'!B18</f>
        <v>Содействие в организации обучения безработных граждан из числа молодежи, желающих открыть собственное дело и содействие молодежи района для принятия участия в краевом конкурсе "Молодой предприниматель России</v>
      </c>
      <c r="C18" s="4" t="str">
        <f>'[1]1.1.'!C18</f>
        <v>чел.</v>
      </c>
      <c r="D18" s="4">
        <f>'[1]1.1.'!E18</f>
        <v>0</v>
      </c>
      <c r="E18" s="4">
        <f>'[1]1.1.'!F18</f>
        <v>0</v>
      </c>
      <c r="F18" s="4">
        <f>'[1]1.1.'!G18</f>
        <v>0</v>
      </c>
      <c r="G18" s="4">
        <f>'[1]1.1.'!H18</f>
        <v>2</v>
      </c>
      <c r="H18" s="4">
        <f>'[1]1.1.'!I18</f>
        <v>2</v>
      </c>
      <c r="I18" s="4">
        <f>'[1]1.1.'!J18</f>
        <v>2</v>
      </c>
      <c r="J18" s="20">
        <v>2</v>
      </c>
      <c r="K18" s="20">
        <v>2</v>
      </c>
      <c r="L18" s="20">
        <v>2</v>
      </c>
      <c r="M18" s="20">
        <v>2</v>
      </c>
    </row>
    <row r="19" spans="1:13" x14ac:dyDescent="0.25">
      <c r="A19" s="120" t="s">
        <v>23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5">
      <c r="A20" s="4">
        <f>'[1]2.1.'!A11</f>
        <v>1</v>
      </c>
      <c r="B20" s="5" t="str">
        <f>'[1]2.1.'!B11</f>
        <v>Производства мяса скота и птицы</v>
      </c>
      <c r="C20" s="4" t="str">
        <f>'[1]2.1.'!C11</f>
        <v>тн.</v>
      </c>
      <c r="D20" s="4">
        <f>'[1]2.1.'!D11</f>
        <v>15.96</v>
      </c>
      <c r="E20" s="4">
        <f>'[1]2.1.'!E11</f>
        <v>14.8</v>
      </c>
      <c r="F20" s="4">
        <f>'[1]2.1.'!F11</f>
        <v>15.6</v>
      </c>
      <c r="G20" s="4">
        <f>'[1]2.1.'!G11</f>
        <v>16</v>
      </c>
      <c r="H20" s="4">
        <f>'[1]2.1.'!H11</f>
        <v>16.52</v>
      </c>
      <c r="I20" s="4">
        <f>'[1]2.1.'!I11</f>
        <v>17.32</v>
      </c>
      <c r="J20" s="21">
        <f>J21+J22</f>
        <v>17.666399999999999</v>
      </c>
      <c r="K20" s="21">
        <f>K21+K22</f>
        <v>18.019728000000001</v>
      </c>
      <c r="L20" s="21">
        <f>L21+L22</f>
        <v>18.38012256</v>
      </c>
      <c r="M20" s="21">
        <f>M21+M22</f>
        <v>18.7477250112</v>
      </c>
    </row>
    <row r="21" spans="1:13" x14ac:dyDescent="0.25">
      <c r="A21" s="4" t="str">
        <f>'[1]2.1.'!A12</f>
        <v>1.1.</v>
      </c>
      <c r="B21" s="5" t="str">
        <f>'[1]2.1.'!B12</f>
        <v>Крупно рогатого скота</v>
      </c>
      <c r="C21" s="4" t="str">
        <f>'[1]2.1.'!C12</f>
        <v>тн.</v>
      </c>
      <c r="D21" s="4">
        <f>'[1]2.1.'!D12</f>
        <v>15.6</v>
      </c>
      <c r="E21" s="4">
        <f>'[1]2.1.'!E12</f>
        <v>14.5</v>
      </c>
      <c r="F21" s="4">
        <f>'[1]2.1.'!F12</f>
        <v>14.9</v>
      </c>
      <c r="G21" s="4">
        <f>'[1]2.1.'!G12</f>
        <v>15</v>
      </c>
      <c r="H21" s="4">
        <f>'[1]2.1.'!H12</f>
        <v>15.49</v>
      </c>
      <c r="I21" s="4">
        <f>'[1]2.1.'!I12</f>
        <v>16.239999999999998</v>
      </c>
      <c r="J21" s="6">
        <f>I21*1.02</f>
        <v>16.564799999999998</v>
      </c>
      <c r="K21" s="6">
        <f>J21*1.02</f>
        <v>16.896096</v>
      </c>
      <c r="L21" s="21">
        <f>K21*1.02</f>
        <v>17.234017919999999</v>
      </c>
      <c r="M21" s="21">
        <f>L21*1.02</f>
        <v>17.578698278400001</v>
      </c>
    </row>
    <row r="22" spans="1:13" x14ac:dyDescent="0.25">
      <c r="A22" s="4" t="str">
        <f>'[1]2.1.'!A13</f>
        <v>1.2.</v>
      </c>
      <c r="B22" s="5" t="str">
        <f>'[1]2.1.'!B13</f>
        <v>Птицы</v>
      </c>
      <c r="C22" s="4" t="str">
        <f>'[1]2.1.'!C13</f>
        <v>тн.</v>
      </c>
      <c r="D22" s="4">
        <f>'[1]2.1.'!D13</f>
        <v>0.36</v>
      </c>
      <c r="E22" s="4">
        <f>'[1]2.1.'!E13</f>
        <v>0.3</v>
      </c>
      <c r="F22" s="4">
        <f>'[1]2.1.'!F13</f>
        <v>0.7</v>
      </c>
      <c r="G22" s="4">
        <f>'[1]2.1.'!G13</f>
        <v>1</v>
      </c>
      <c r="H22" s="4">
        <f>'[1]2.1.'!H13</f>
        <v>1.03</v>
      </c>
      <c r="I22" s="4">
        <f>'[1]2.1.'!I13</f>
        <v>1.08</v>
      </c>
      <c r="J22" s="6">
        <f>I22*1.02</f>
        <v>1.1016000000000001</v>
      </c>
      <c r="K22" s="6">
        <f t="shared" ref="K22:M25" si="0">J22*1.02</f>
        <v>1.1236320000000002</v>
      </c>
      <c r="L22" s="21">
        <f t="shared" si="0"/>
        <v>1.1461046400000001</v>
      </c>
      <c r="M22" s="21">
        <f t="shared" si="0"/>
        <v>1.1690267328000001</v>
      </c>
    </row>
    <row r="23" spans="1:13" x14ac:dyDescent="0.25">
      <c r="A23" s="4" t="str">
        <f>'[1]2.1.'!A14</f>
        <v>1.3.</v>
      </c>
      <c r="B23" s="5" t="str">
        <f>'[1]2.1.'!B14</f>
        <v>Свиньи</v>
      </c>
      <c r="C23" s="4" t="str">
        <f>'[1]2.1.'!C14</f>
        <v>тн.</v>
      </c>
      <c r="D23" s="4">
        <f>'[1]2.1.'!D14</f>
        <v>5.0999999999999996</v>
      </c>
      <c r="E23" s="4">
        <f>'[1]2.1.'!E14</f>
        <v>7.3</v>
      </c>
      <c r="F23" s="4">
        <f>'[1]2.1.'!F14</f>
        <v>0</v>
      </c>
      <c r="G23" s="4">
        <f>'[1]2.1.'!G14</f>
        <v>0</v>
      </c>
      <c r="H23" s="4">
        <f>'[1]2.1.'!H14</f>
        <v>0</v>
      </c>
      <c r="I23" s="4">
        <f>'[1]2.1.'!I14</f>
        <v>0</v>
      </c>
      <c r="J23" s="6">
        <v>0</v>
      </c>
      <c r="K23" s="6">
        <v>0</v>
      </c>
      <c r="L23" s="21">
        <v>0</v>
      </c>
      <c r="M23" s="21">
        <v>0</v>
      </c>
    </row>
    <row r="24" spans="1:13" x14ac:dyDescent="0.25">
      <c r="A24" s="4">
        <f>'[1]2.1.'!A15</f>
        <v>2</v>
      </c>
      <c r="B24" s="5" t="str">
        <f>'[1]2.1.'!B15</f>
        <v>Производство молока</v>
      </c>
      <c r="C24" s="4" t="str">
        <f>'[1]2.1.'!C15</f>
        <v>тн.</v>
      </c>
      <c r="D24" s="4">
        <f>'[1]2.1.'!D15</f>
        <v>147.19999999999999</v>
      </c>
      <c r="E24" s="4">
        <f>'[1]2.1.'!E15</f>
        <v>121</v>
      </c>
      <c r="F24" s="4">
        <f>'[1]2.1.'!F15</f>
        <v>120.2</v>
      </c>
      <c r="G24" s="4">
        <f>'[1]2.1.'!G15</f>
        <v>121</v>
      </c>
      <c r="H24" s="4">
        <f>'[1]2.1.'!H15</f>
        <v>124.99</v>
      </c>
      <c r="I24" s="4">
        <f>'[1]2.1.'!I15</f>
        <v>130.99</v>
      </c>
      <c r="J24" s="6">
        <f>I24*1.02</f>
        <v>133.60980000000001</v>
      </c>
      <c r="K24" s="6">
        <f t="shared" si="0"/>
        <v>136.28199600000002</v>
      </c>
      <c r="L24" s="21">
        <f t="shared" si="0"/>
        <v>139.00763592000001</v>
      </c>
      <c r="M24" s="21">
        <f t="shared" si="0"/>
        <v>141.7877886384</v>
      </c>
    </row>
    <row r="25" spans="1:13" x14ac:dyDescent="0.25">
      <c r="A25" s="4">
        <f>'[1]2.1.'!A16</f>
        <v>3</v>
      </c>
      <c r="B25" s="5" t="str">
        <f>'[1]2.1.'!B16</f>
        <v>Производство яиц</v>
      </c>
      <c r="C25" s="4" t="str">
        <f>'[1]2.1.'!C16</f>
        <v>тыс.шт.</v>
      </c>
      <c r="D25" s="4">
        <f>'[1]2.1.'!D16</f>
        <v>1369</v>
      </c>
      <c r="E25" s="4">
        <f>'[1]2.1.'!E16</f>
        <v>795</v>
      </c>
      <c r="F25" s="4">
        <f>'[1]2.1.'!F16</f>
        <v>780</v>
      </c>
      <c r="G25" s="4">
        <f>'[1]2.1.'!G16</f>
        <v>800</v>
      </c>
      <c r="H25" s="4">
        <f>'[1]2.1.'!H16</f>
        <v>826.4</v>
      </c>
      <c r="I25" s="4">
        <f>'[1]2.1.'!I16</f>
        <v>866.07</v>
      </c>
      <c r="J25" s="6">
        <f>I25*1.02</f>
        <v>883.39140000000009</v>
      </c>
      <c r="K25" s="6">
        <f t="shared" si="0"/>
        <v>901.05922800000008</v>
      </c>
      <c r="L25" s="21">
        <f t="shared" si="0"/>
        <v>919.08041256000013</v>
      </c>
      <c r="M25" s="21">
        <f t="shared" si="0"/>
        <v>937.46202081120009</v>
      </c>
    </row>
    <row r="26" spans="1:13" ht="78.75" x14ac:dyDescent="0.25">
      <c r="A26" s="4">
        <f>'[1]2.1.'!A18</f>
        <v>4</v>
      </c>
      <c r="B26" s="5" t="str">
        <f>'[1]2.1.'!B18</f>
        <v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v>
      </c>
      <c r="C26" s="4" t="str">
        <f>'[1]2.1.'!C18</f>
        <v>ед.</v>
      </c>
      <c r="D26" s="4">
        <f>'[1]2.1.'!D18</f>
        <v>0</v>
      </c>
      <c r="E26" s="4">
        <f>'[1]2.1.'!E18</f>
        <v>0</v>
      </c>
      <c r="F26" s="4">
        <f>'[1]2.1.'!F18</f>
        <v>0</v>
      </c>
      <c r="G26" s="4">
        <f>'[1]2.1.'!G18</f>
        <v>7</v>
      </c>
      <c r="H26" s="4">
        <f>'[1]2.1.'!H18</f>
        <v>7</v>
      </c>
      <c r="I26" s="4">
        <f>'[1]2.1.'!I18</f>
        <v>7</v>
      </c>
      <c r="J26" s="11">
        <v>7</v>
      </c>
      <c r="K26" s="11">
        <v>7</v>
      </c>
      <c r="L26" s="11">
        <v>7</v>
      </c>
      <c r="M26" s="11">
        <v>7</v>
      </c>
    </row>
    <row r="27" spans="1:13" x14ac:dyDescent="0.25">
      <c r="A27" s="4" t="s">
        <v>24</v>
      </c>
      <c r="B27" s="5" t="str">
        <f>'[1]2.1.'!B19</f>
        <v>коров</v>
      </c>
      <c r="C27" s="4" t="str">
        <f>'[1]2.1.'!C19</f>
        <v>ед.</v>
      </c>
      <c r="D27" s="4">
        <f>'[1]2.1.'!D19</f>
        <v>0</v>
      </c>
      <c r="E27" s="4">
        <f>'[1]2.1.'!E19</f>
        <v>0</v>
      </c>
      <c r="F27" s="4">
        <f>'[1]2.1.'!F19</f>
        <v>0</v>
      </c>
      <c r="G27" s="4">
        <f>'[1]2.1.'!G19</f>
        <v>5</v>
      </c>
      <c r="H27" s="4">
        <f>'[1]2.1.'!H19</f>
        <v>5</v>
      </c>
      <c r="I27" s="4">
        <f>'[1]2.1.'!I19</f>
        <v>5</v>
      </c>
      <c r="J27" s="11">
        <v>5</v>
      </c>
      <c r="K27" s="11">
        <v>5</v>
      </c>
      <c r="L27" s="11">
        <v>5</v>
      </c>
      <c r="M27" s="11">
        <v>5</v>
      </c>
    </row>
    <row r="28" spans="1:13" x14ac:dyDescent="0.25">
      <c r="A28" s="4" t="s">
        <v>25</v>
      </c>
      <c r="B28" s="5" t="str">
        <f>'[1]2.1.'!B20</f>
        <v>нетелей</v>
      </c>
      <c r="C28" s="4" t="str">
        <f>'[1]2.1.'!C20</f>
        <v>ед.</v>
      </c>
      <c r="D28" s="4">
        <f>'[1]2.1.'!D20</f>
        <v>0</v>
      </c>
      <c r="E28" s="4">
        <f>'[1]2.1.'!E20</f>
        <v>0</v>
      </c>
      <c r="F28" s="4">
        <f>'[1]2.1.'!F20</f>
        <v>0</v>
      </c>
      <c r="G28" s="4">
        <f>'[1]2.1.'!G20</f>
        <v>2</v>
      </c>
      <c r="H28" s="4">
        <f>'[1]2.1.'!H20</f>
        <v>2</v>
      </c>
      <c r="I28" s="4">
        <f>'[1]2.1.'!I20</f>
        <v>2</v>
      </c>
      <c r="J28" s="11">
        <v>2</v>
      </c>
      <c r="K28" s="11">
        <v>2</v>
      </c>
      <c r="L28" s="11">
        <v>2</v>
      </c>
      <c r="M28" s="11">
        <v>2</v>
      </c>
    </row>
    <row r="29" spans="1:13" ht="47.25" x14ac:dyDescent="0.25">
      <c r="A29" s="4">
        <v>5</v>
      </c>
      <c r="B29" s="5" t="str">
        <f>'[2]2.1.'!B19</f>
        <v>Увеличение численности охотпользователей при создании условий для ведения охотхозяйственной деятельности</v>
      </c>
      <c r="C29" s="4" t="s">
        <v>9</v>
      </c>
      <c r="D29" s="4"/>
      <c r="E29" s="4"/>
      <c r="F29" s="4"/>
      <c r="G29" s="4">
        <v>10</v>
      </c>
      <c r="H29" s="4"/>
      <c r="I29" s="4"/>
      <c r="J29" s="11"/>
      <c r="K29" s="11"/>
      <c r="L29" s="11"/>
      <c r="M29" s="11"/>
    </row>
    <row r="30" spans="1:13" ht="18" customHeight="1" x14ac:dyDescent="0.25">
      <c r="A30" s="120" t="s">
        <v>26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ht="24" customHeight="1" x14ac:dyDescent="0.25">
      <c r="A31" s="4">
        <f>'[1]3.1.'!A11</f>
        <v>1</v>
      </c>
      <c r="B31" s="5" t="str">
        <f>'[1]3.1.'!B11</f>
        <v>Объем завезенных социально-значимых товаров</v>
      </c>
      <c r="C31" s="4" t="str">
        <f>'[1]3.1.'!C11</f>
        <v>тн.</v>
      </c>
      <c r="D31" s="4">
        <f>'[1]3.1.'!E11</f>
        <v>110</v>
      </c>
      <c r="E31" s="4">
        <f>'[1]3.1.'!F11</f>
        <v>55.12</v>
      </c>
      <c r="F31" s="4">
        <f>'[1]3.1.'!G11</f>
        <v>50.54</v>
      </c>
      <c r="G31" s="4">
        <f>'[1]3.1.'!H11</f>
        <v>0</v>
      </c>
      <c r="H31" s="4">
        <f>'[1]3.1.'!I11</f>
        <v>51.04</v>
      </c>
      <c r="I31" s="4">
        <f>'[1]3.1.'!J11</f>
        <v>52.88</v>
      </c>
      <c r="J31" s="6">
        <v>54.78</v>
      </c>
      <c r="K31" s="6">
        <v>56.75</v>
      </c>
      <c r="L31" s="6">
        <v>58.79</v>
      </c>
      <c r="M31" s="6">
        <v>60.91</v>
      </c>
    </row>
    <row r="32" spans="1:13" ht="30.75" customHeight="1" x14ac:dyDescent="0.25">
      <c r="A32" s="120" t="s">
        <v>27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ht="30.75" customHeight="1" x14ac:dyDescent="0.25">
      <c r="A33" s="4">
        <f>'[1]4.1.'!A8</f>
        <v>1</v>
      </c>
      <c r="B33" s="5" t="str">
        <f>'[1]4.1.'!B8</f>
        <v>Размер ставки субсидирования:</v>
      </c>
      <c r="C33" s="4"/>
      <c r="D33" s="11"/>
      <c r="E33" s="11"/>
      <c r="F33" s="11"/>
      <c r="G33" s="11"/>
      <c r="H33" s="11"/>
      <c r="I33" s="11"/>
      <c r="J33" s="4"/>
      <c r="K33" s="4"/>
      <c r="L33" s="4"/>
      <c r="M33" s="4"/>
    </row>
    <row r="34" spans="1:13" ht="30.75" customHeight="1" x14ac:dyDescent="0.25">
      <c r="A34" s="4" t="s">
        <v>28</v>
      </c>
      <c r="B34" s="5" t="str">
        <f>'[1]4.1.'!B9</f>
        <v>г. Игарка и п. Светлогорск</v>
      </c>
      <c r="C34" s="4" t="str">
        <f>'[1]4.1.'!C9</f>
        <v>руб.</v>
      </c>
      <c r="D34" s="21">
        <f>'[1]4.1.'!E9</f>
        <v>5</v>
      </c>
      <c r="E34" s="21">
        <f>'[1]4.1.'!F9</f>
        <v>3</v>
      </c>
      <c r="F34" s="21">
        <f>'[1]4.1.'!G9</f>
        <v>3</v>
      </c>
      <c r="G34" s="21">
        <f>'[1]4.1.'!H9</f>
        <v>3</v>
      </c>
      <c r="H34" s="21">
        <f>'[1]4.1.'!I9</f>
        <v>3.5</v>
      </c>
      <c r="I34" s="21">
        <f>'[1]4.1.'!J9</f>
        <v>4</v>
      </c>
      <c r="J34" s="21">
        <v>4</v>
      </c>
      <c r="K34" s="21">
        <v>4</v>
      </c>
      <c r="L34" s="21">
        <v>4.5</v>
      </c>
      <c r="M34" s="21">
        <v>5</v>
      </c>
    </row>
    <row r="35" spans="1:13" ht="30.75" customHeight="1" x14ac:dyDescent="0.25">
      <c r="A35" s="4" t="s">
        <v>29</v>
      </c>
      <c r="B35" s="5" t="str">
        <f>'[1]4.1.'!B10</f>
        <v>с. Туруханск, с.Верхнеимбатск, п. Бор, с.Ворогово, с.Зотино</v>
      </c>
      <c r="C35" s="4" t="str">
        <f>'[1]4.1.'!C10</f>
        <v>руб.</v>
      </c>
      <c r="D35" s="21">
        <f>'[1]4.1.'!E10</f>
        <v>14</v>
      </c>
      <c r="E35" s="21">
        <f>'[1]4.1.'!F10</f>
        <v>11</v>
      </c>
      <c r="F35" s="21">
        <f>'[1]4.1.'!G10</f>
        <v>11</v>
      </c>
      <c r="G35" s="21">
        <f>'[1]4.1.'!H10</f>
        <v>11</v>
      </c>
      <c r="H35" s="21">
        <f>'[1]4.1.'!I10</f>
        <v>11.5</v>
      </c>
      <c r="I35" s="21">
        <f>'[1]4.1.'!J10</f>
        <v>12</v>
      </c>
      <c r="J35" s="21">
        <v>12</v>
      </c>
      <c r="K35" s="21">
        <v>12</v>
      </c>
      <c r="L35" s="21">
        <v>12.5</v>
      </c>
      <c r="M35" s="21">
        <v>13</v>
      </c>
    </row>
    <row r="36" spans="1:13" x14ac:dyDescent="0.25">
      <c r="A36" s="4">
        <f>'[1]4.1.'!A11</f>
        <v>2</v>
      </c>
      <c r="B36" s="5" t="str">
        <f>'[1]4.1.'!B11</f>
        <v>Объем произведенного хлеба</v>
      </c>
      <c r="C36" s="4" t="str">
        <f>'[1]4.1.'!C11</f>
        <v>тн.</v>
      </c>
      <c r="D36" s="11">
        <f>'[1]4.1.'!E11</f>
        <v>1089.173</v>
      </c>
      <c r="E36" s="11">
        <f>'[1]4.1.'!F11</f>
        <v>1225.1063999999999</v>
      </c>
      <c r="F36" s="11">
        <f>'[1]4.1.'!G11</f>
        <v>1284.1410000000001</v>
      </c>
      <c r="G36" s="11">
        <f>'[1]4.1.'!H11</f>
        <v>1284.1410000000001</v>
      </c>
      <c r="H36" s="11">
        <f>'[1]4.1.'!I11</f>
        <v>1284.1410000000001</v>
      </c>
      <c r="I36" s="11">
        <f>'[1]4.1.'!J11</f>
        <v>1284.1410000000001</v>
      </c>
      <c r="J36" s="11">
        <v>1284</v>
      </c>
      <c r="K36" s="20">
        <v>1284</v>
      </c>
      <c r="L36" s="20">
        <v>1284</v>
      </c>
      <c r="M36" s="20">
        <v>1284</v>
      </c>
    </row>
    <row r="43" spans="1:13" ht="18.75" x14ac:dyDescent="0.25">
      <c r="A43" s="118"/>
      <c r="B43" s="118"/>
      <c r="C43" s="22"/>
      <c r="D43" s="22"/>
      <c r="E43" s="22"/>
      <c r="F43" s="22"/>
      <c r="G43" s="22"/>
      <c r="H43" s="22"/>
      <c r="I43" s="22"/>
      <c r="J43" s="22"/>
      <c r="K43" s="22"/>
    </row>
    <row r="44" spans="1:13" ht="18.75" x14ac:dyDescent="0.25">
      <c r="A44" s="118"/>
      <c r="B44" s="118"/>
      <c r="C44" s="22"/>
      <c r="D44" s="22"/>
      <c r="E44" s="22"/>
      <c r="F44" s="22"/>
      <c r="G44" s="22"/>
      <c r="H44" s="22"/>
      <c r="I44" s="22"/>
      <c r="J44" s="123"/>
      <c r="K44" s="123"/>
    </row>
    <row r="50" spans="1:13" ht="18.75" x14ac:dyDescent="0.25">
      <c r="A50" s="118"/>
      <c r="B50" s="118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1:13" ht="18.75" x14ac:dyDescent="0.25">
      <c r="A51" s="118"/>
      <c r="B51" s="118"/>
      <c r="C51" s="22"/>
      <c r="D51" s="22"/>
      <c r="E51" s="22"/>
      <c r="F51" s="22"/>
      <c r="G51" s="22"/>
      <c r="H51" s="22"/>
      <c r="I51" s="22"/>
      <c r="J51" s="123"/>
      <c r="K51" s="123"/>
      <c r="L51" s="22"/>
      <c r="M51" s="22"/>
    </row>
    <row r="52" spans="1:13" ht="18.75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</row>
  </sheetData>
  <mergeCells count="22">
    <mergeCell ref="A43:B43"/>
    <mergeCell ref="A44:B44"/>
    <mergeCell ref="J44:K44"/>
    <mergeCell ref="A50:B50"/>
    <mergeCell ref="A51:B51"/>
    <mergeCell ref="J51:K51"/>
    <mergeCell ref="A32:M32"/>
    <mergeCell ref="K1:M1"/>
    <mergeCell ref="K4:M4"/>
    <mergeCell ref="A6:M6"/>
    <mergeCell ref="A8:A9"/>
    <mergeCell ref="B8:B9"/>
    <mergeCell ref="C8:C9"/>
    <mergeCell ref="D8:D9"/>
    <mergeCell ref="E8:E9"/>
    <mergeCell ref="F8:F9"/>
    <mergeCell ref="G8:G9"/>
    <mergeCell ref="H8:I8"/>
    <mergeCell ref="J8:M8"/>
    <mergeCell ref="A10:M10"/>
    <mergeCell ref="A19:M19"/>
    <mergeCell ref="A30:M30"/>
  </mergeCells>
  <pageMargins left="0.70866141732283472" right="0.31496062992125984" top="0.74803149606299213" bottom="0.74803149606299213" header="0" footer="0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view="pageBreakPreview" zoomScale="60" zoomScaleNormal="100" workbookViewId="0">
      <selection activeCell="D4" sqref="D4"/>
    </sheetView>
  </sheetViews>
  <sheetFormatPr defaultRowHeight="15" x14ac:dyDescent="0.25"/>
  <cols>
    <col min="1" max="1" width="29.140625" style="23" customWidth="1"/>
    <col min="2" max="2" width="33.85546875" style="23" customWidth="1"/>
    <col min="3" max="3" width="27.5703125" style="23" customWidth="1"/>
    <col min="4" max="4" width="11" style="23" customWidth="1"/>
    <col min="5" max="5" width="6.85546875" style="23" bestFit="1" customWidth="1"/>
    <col min="6" max="6" width="11.7109375" style="23" customWidth="1"/>
    <col min="7" max="7" width="6.28515625" style="23" customWidth="1"/>
    <col min="8" max="12" width="12.5703125" style="23" bestFit="1" customWidth="1"/>
    <col min="13" max="15" width="11.28515625" style="23" bestFit="1" customWidth="1"/>
    <col min="16" max="16" width="10.85546875" style="23" bestFit="1" customWidth="1"/>
    <col min="17" max="17" width="11.28515625" style="23" bestFit="1" customWidth="1"/>
    <col min="18" max="256" width="9.140625" style="23"/>
    <col min="257" max="257" width="29.140625" style="23" customWidth="1"/>
    <col min="258" max="258" width="33.85546875" style="23" customWidth="1"/>
    <col min="259" max="259" width="27.5703125" style="23" customWidth="1"/>
    <col min="260" max="260" width="11" style="23" customWidth="1"/>
    <col min="261" max="261" width="6.85546875" style="23" bestFit="1" customWidth="1"/>
    <col min="262" max="262" width="11.7109375" style="23" customWidth="1"/>
    <col min="263" max="263" width="6.28515625" style="23" customWidth="1"/>
    <col min="264" max="268" width="12.5703125" style="23" bestFit="1" customWidth="1"/>
    <col min="269" max="271" width="11.28515625" style="23" bestFit="1" customWidth="1"/>
    <col min="272" max="272" width="10.85546875" style="23" bestFit="1" customWidth="1"/>
    <col min="273" max="273" width="11.28515625" style="23" bestFit="1" customWidth="1"/>
    <col min="274" max="512" width="9.140625" style="23"/>
    <col min="513" max="513" width="29.140625" style="23" customWidth="1"/>
    <col min="514" max="514" width="33.85546875" style="23" customWidth="1"/>
    <col min="515" max="515" width="27.5703125" style="23" customWidth="1"/>
    <col min="516" max="516" width="11" style="23" customWidth="1"/>
    <col min="517" max="517" width="6.85546875" style="23" bestFit="1" customWidth="1"/>
    <col min="518" max="518" width="11.7109375" style="23" customWidth="1"/>
    <col min="519" max="519" width="6.28515625" style="23" customWidth="1"/>
    <col min="520" max="524" width="12.5703125" style="23" bestFit="1" customWidth="1"/>
    <col min="525" max="527" width="11.28515625" style="23" bestFit="1" customWidth="1"/>
    <col min="528" max="528" width="10.85546875" style="23" bestFit="1" customWidth="1"/>
    <col min="529" max="529" width="11.28515625" style="23" bestFit="1" customWidth="1"/>
    <col min="530" max="768" width="9.140625" style="23"/>
    <col min="769" max="769" width="29.140625" style="23" customWidth="1"/>
    <col min="770" max="770" width="33.85546875" style="23" customWidth="1"/>
    <col min="771" max="771" width="27.5703125" style="23" customWidth="1"/>
    <col min="772" max="772" width="11" style="23" customWidth="1"/>
    <col min="773" max="773" width="6.85546875" style="23" bestFit="1" customWidth="1"/>
    <col min="774" max="774" width="11.7109375" style="23" customWidth="1"/>
    <col min="775" max="775" width="6.28515625" style="23" customWidth="1"/>
    <col min="776" max="780" width="12.5703125" style="23" bestFit="1" customWidth="1"/>
    <col min="781" max="783" width="11.28515625" style="23" bestFit="1" customWidth="1"/>
    <col min="784" max="784" width="10.85546875" style="23" bestFit="1" customWidth="1"/>
    <col min="785" max="785" width="11.28515625" style="23" bestFit="1" customWidth="1"/>
    <col min="786" max="1024" width="9.140625" style="23"/>
    <col min="1025" max="1025" width="29.140625" style="23" customWidth="1"/>
    <col min="1026" max="1026" width="33.85546875" style="23" customWidth="1"/>
    <col min="1027" max="1027" width="27.5703125" style="23" customWidth="1"/>
    <col min="1028" max="1028" width="11" style="23" customWidth="1"/>
    <col min="1029" max="1029" width="6.85546875" style="23" bestFit="1" customWidth="1"/>
    <col min="1030" max="1030" width="11.7109375" style="23" customWidth="1"/>
    <col min="1031" max="1031" width="6.28515625" style="23" customWidth="1"/>
    <col min="1032" max="1036" width="12.5703125" style="23" bestFit="1" customWidth="1"/>
    <col min="1037" max="1039" width="11.28515625" style="23" bestFit="1" customWidth="1"/>
    <col min="1040" max="1040" width="10.85546875" style="23" bestFit="1" customWidth="1"/>
    <col min="1041" max="1041" width="11.28515625" style="23" bestFit="1" customWidth="1"/>
    <col min="1042" max="1280" width="9.140625" style="23"/>
    <col min="1281" max="1281" width="29.140625" style="23" customWidth="1"/>
    <col min="1282" max="1282" width="33.85546875" style="23" customWidth="1"/>
    <col min="1283" max="1283" width="27.5703125" style="23" customWidth="1"/>
    <col min="1284" max="1284" width="11" style="23" customWidth="1"/>
    <col min="1285" max="1285" width="6.85546875" style="23" bestFit="1" customWidth="1"/>
    <col min="1286" max="1286" width="11.7109375" style="23" customWidth="1"/>
    <col min="1287" max="1287" width="6.28515625" style="23" customWidth="1"/>
    <col min="1288" max="1292" width="12.5703125" style="23" bestFit="1" customWidth="1"/>
    <col min="1293" max="1295" width="11.28515625" style="23" bestFit="1" customWidth="1"/>
    <col min="1296" max="1296" width="10.85546875" style="23" bestFit="1" customWidth="1"/>
    <col min="1297" max="1297" width="11.28515625" style="23" bestFit="1" customWidth="1"/>
    <col min="1298" max="1536" width="9.140625" style="23"/>
    <col min="1537" max="1537" width="29.140625" style="23" customWidth="1"/>
    <col min="1538" max="1538" width="33.85546875" style="23" customWidth="1"/>
    <col min="1539" max="1539" width="27.5703125" style="23" customWidth="1"/>
    <col min="1540" max="1540" width="11" style="23" customWidth="1"/>
    <col min="1541" max="1541" width="6.85546875" style="23" bestFit="1" customWidth="1"/>
    <col min="1542" max="1542" width="11.7109375" style="23" customWidth="1"/>
    <col min="1543" max="1543" width="6.28515625" style="23" customWidth="1"/>
    <col min="1544" max="1548" width="12.5703125" style="23" bestFit="1" customWidth="1"/>
    <col min="1549" max="1551" width="11.28515625" style="23" bestFit="1" customWidth="1"/>
    <col min="1552" max="1552" width="10.85546875" style="23" bestFit="1" customWidth="1"/>
    <col min="1553" max="1553" width="11.28515625" style="23" bestFit="1" customWidth="1"/>
    <col min="1554" max="1792" width="9.140625" style="23"/>
    <col min="1793" max="1793" width="29.140625" style="23" customWidth="1"/>
    <col min="1794" max="1794" width="33.85546875" style="23" customWidth="1"/>
    <col min="1795" max="1795" width="27.5703125" style="23" customWidth="1"/>
    <col min="1796" max="1796" width="11" style="23" customWidth="1"/>
    <col min="1797" max="1797" width="6.85546875" style="23" bestFit="1" customWidth="1"/>
    <col min="1798" max="1798" width="11.7109375" style="23" customWidth="1"/>
    <col min="1799" max="1799" width="6.28515625" style="23" customWidth="1"/>
    <col min="1800" max="1804" width="12.5703125" style="23" bestFit="1" customWidth="1"/>
    <col min="1805" max="1807" width="11.28515625" style="23" bestFit="1" customWidth="1"/>
    <col min="1808" max="1808" width="10.85546875" style="23" bestFit="1" customWidth="1"/>
    <col min="1809" max="1809" width="11.28515625" style="23" bestFit="1" customWidth="1"/>
    <col min="1810" max="2048" width="9.140625" style="23"/>
    <col min="2049" max="2049" width="29.140625" style="23" customWidth="1"/>
    <col min="2050" max="2050" width="33.85546875" style="23" customWidth="1"/>
    <col min="2051" max="2051" width="27.5703125" style="23" customWidth="1"/>
    <col min="2052" max="2052" width="11" style="23" customWidth="1"/>
    <col min="2053" max="2053" width="6.85546875" style="23" bestFit="1" customWidth="1"/>
    <col min="2054" max="2054" width="11.7109375" style="23" customWidth="1"/>
    <col min="2055" max="2055" width="6.28515625" style="23" customWidth="1"/>
    <col min="2056" max="2060" width="12.5703125" style="23" bestFit="1" customWidth="1"/>
    <col min="2061" max="2063" width="11.28515625" style="23" bestFit="1" customWidth="1"/>
    <col min="2064" max="2064" width="10.85546875" style="23" bestFit="1" customWidth="1"/>
    <col min="2065" max="2065" width="11.28515625" style="23" bestFit="1" customWidth="1"/>
    <col min="2066" max="2304" width="9.140625" style="23"/>
    <col min="2305" max="2305" width="29.140625" style="23" customWidth="1"/>
    <col min="2306" max="2306" width="33.85546875" style="23" customWidth="1"/>
    <col min="2307" max="2307" width="27.5703125" style="23" customWidth="1"/>
    <col min="2308" max="2308" width="11" style="23" customWidth="1"/>
    <col min="2309" max="2309" width="6.85546875" style="23" bestFit="1" customWidth="1"/>
    <col min="2310" max="2310" width="11.7109375" style="23" customWidth="1"/>
    <col min="2311" max="2311" width="6.28515625" style="23" customWidth="1"/>
    <col min="2312" max="2316" width="12.5703125" style="23" bestFit="1" customWidth="1"/>
    <col min="2317" max="2319" width="11.28515625" style="23" bestFit="1" customWidth="1"/>
    <col min="2320" max="2320" width="10.85546875" style="23" bestFit="1" customWidth="1"/>
    <col min="2321" max="2321" width="11.28515625" style="23" bestFit="1" customWidth="1"/>
    <col min="2322" max="2560" width="9.140625" style="23"/>
    <col min="2561" max="2561" width="29.140625" style="23" customWidth="1"/>
    <col min="2562" max="2562" width="33.85546875" style="23" customWidth="1"/>
    <col min="2563" max="2563" width="27.5703125" style="23" customWidth="1"/>
    <col min="2564" max="2564" width="11" style="23" customWidth="1"/>
    <col min="2565" max="2565" width="6.85546875" style="23" bestFit="1" customWidth="1"/>
    <col min="2566" max="2566" width="11.7109375" style="23" customWidth="1"/>
    <col min="2567" max="2567" width="6.28515625" style="23" customWidth="1"/>
    <col min="2568" max="2572" width="12.5703125" style="23" bestFit="1" customWidth="1"/>
    <col min="2573" max="2575" width="11.28515625" style="23" bestFit="1" customWidth="1"/>
    <col min="2576" max="2576" width="10.85546875" style="23" bestFit="1" customWidth="1"/>
    <col min="2577" max="2577" width="11.28515625" style="23" bestFit="1" customWidth="1"/>
    <col min="2578" max="2816" width="9.140625" style="23"/>
    <col min="2817" max="2817" width="29.140625" style="23" customWidth="1"/>
    <col min="2818" max="2818" width="33.85546875" style="23" customWidth="1"/>
    <col min="2819" max="2819" width="27.5703125" style="23" customWidth="1"/>
    <col min="2820" max="2820" width="11" style="23" customWidth="1"/>
    <col min="2821" max="2821" width="6.85546875" style="23" bestFit="1" customWidth="1"/>
    <col min="2822" max="2822" width="11.7109375" style="23" customWidth="1"/>
    <col min="2823" max="2823" width="6.28515625" style="23" customWidth="1"/>
    <col min="2824" max="2828" width="12.5703125" style="23" bestFit="1" customWidth="1"/>
    <col min="2829" max="2831" width="11.28515625" style="23" bestFit="1" customWidth="1"/>
    <col min="2832" max="2832" width="10.85546875" style="23" bestFit="1" customWidth="1"/>
    <col min="2833" max="2833" width="11.28515625" style="23" bestFit="1" customWidth="1"/>
    <col min="2834" max="3072" width="9.140625" style="23"/>
    <col min="3073" max="3073" width="29.140625" style="23" customWidth="1"/>
    <col min="3074" max="3074" width="33.85546875" style="23" customWidth="1"/>
    <col min="3075" max="3075" width="27.5703125" style="23" customWidth="1"/>
    <col min="3076" max="3076" width="11" style="23" customWidth="1"/>
    <col min="3077" max="3077" width="6.85546875" style="23" bestFit="1" customWidth="1"/>
    <col min="3078" max="3078" width="11.7109375" style="23" customWidth="1"/>
    <col min="3079" max="3079" width="6.28515625" style="23" customWidth="1"/>
    <col min="3080" max="3084" width="12.5703125" style="23" bestFit="1" customWidth="1"/>
    <col min="3085" max="3087" width="11.28515625" style="23" bestFit="1" customWidth="1"/>
    <col min="3088" max="3088" width="10.85546875" style="23" bestFit="1" customWidth="1"/>
    <col min="3089" max="3089" width="11.28515625" style="23" bestFit="1" customWidth="1"/>
    <col min="3090" max="3328" width="9.140625" style="23"/>
    <col min="3329" max="3329" width="29.140625" style="23" customWidth="1"/>
    <col min="3330" max="3330" width="33.85546875" style="23" customWidth="1"/>
    <col min="3331" max="3331" width="27.5703125" style="23" customWidth="1"/>
    <col min="3332" max="3332" width="11" style="23" customWidth="1"/>
    <col min="3333" max="3333" width="6.85546875" style="23" bestFit="1" customWidth="1"/>
    <col min="3334" max="3334" width="11.7109375" style="23" customWidth="1"/>
    <col min="3335" max="3335" width="6.28515625" style="23" customWidth="1"/>
    <col min="3336" max="3340" width="12.5703125" style="23" bestFit="1" customWidth="1"/>
    <col min="3341" max="3343" width="11.28515625" style="23" bestFit="1" customWidth="1"/>
    <col min="3344" max="3344" width="10.85546875" style="23" bestFit="1" customWidth="1"/>
    <col min="3345" max="3345" width="11.28515625" style="23" bestFit="1" customWidth="1"/>
    <col min="3346" max="3584" width="9.140625" style="23"/>
    <col min="3585" max="3585" width="29.140625" style="23" customWidth="1"/>
    <col min="3586" max="3586" width="33.85546875" style="23" customWidth="1"/>
    <col min="3587" max="3587" width="27.5703125" style="23" customWidth="1"/>
    <col min="3588" max="3588" width="11" style="23" customWidth="1"/>
    <col min="3589" max="3589" width="6.85546875" style="23" bestFit="1" customWidth="1"/>
    <col min="3590" max="3590" width="11.7109375" style="23" customWidth="1"/>
    <col min="3591" max="3591" width="6.28515625" style="23" customWidth="1"/>
    <col min="3592" max="3596" width="12.5703125" style="23" bestFit="1" customWidth="1"/>
    <col min="3597" max="3599" width="11.28515625" style="23" bestFit="1" customWidth="1"/>
    <col min="3600" max="3600" width="10.85546875" style="23" bestFit="1" customWidth="1"/>
    <col min="3601" max="3601" width="11.28515625" style="23" bestFit="1" customWidth="1"/>
    <col min="3602" max="3840" width="9.140625" style="23"/>
    <col min="3841" max="3841" width="29.140625" style="23" customWidth="1"/>
    <col min="3842" max="3842" width="33.85546875" style="23" customWidth="1"/>
    <col min="3843" max="3843" width="27.5703125" style="23" customWidth="1"/>
    <col min="3844" max="3844" width="11" style="23" customWidth="1"/>
    <col min="3845" max="3845" width="6.85546875" style="23" bestFit="1" customWidth="1"/>
    <col min="3846" max="3846" width="11.7109375" style="23" customWidth="1"/>
    <col min="3847" max="3847" width="6.28515625" style="23" customWidth="1"/>
    <col min="3848" max="3852" width="12.5703125" style="23" bestFit="1" customWidth="1"/>
    <col min="3853" max="3855" width="11.28515625" style="23" bestFit="1" customWidth="1"/>
    <col min="3856" max="3856" width="10.85546875" style="23" bestFit="1" customWidth="1"/>
    <col min="3857" max="3857" width="11.28515625" style="23" bestFit="1" customWidth="1"/>
    <col min="3858" max="4096" width="9.140625" style="23"/>
    <col min="4097" max="4097" width="29.140625" style="23" customWidth="1"/>
    <col min="4098" max="4098" width="33.85546875" style="23" customWidth="1"/>
    <col min="4099" max="4099" width="27.5703125" style="23" customWidth="1"/>
    <col min="4100" max="4100" width="11" style="23" customWidth="1"/>
    <col min="4101" max="4101" width="6.85546875" style="23" bestFit="1" customWidth="1"/>
    <col min="4102" max="4102" width="11.7109375" style="23" customWidth="1"/>
    <col min="4103" max="4103" width="6.28515625" style="23" customWidth="1"/>
    <col min="4104" max="4108" width="12.5703125" style="23" bestFit="1" customWidth="1"/>
    <col min="4109" max="4111" width="11.28515625" style="23" bestFit="1" customWidth="1"/>
    <col min="4112" max="4112" width="10.85546875" style="23" bestFit="1" customWidth="1"/>
    <col min="4113" max="4113" width="11.28515625" style="23" bestFit="1" customWidth="1"/>
    <col min="4114" max="4352" width="9.140625" style="23"/>
    <col min="4353" max="4353" width="29.140625" style="23" customWidth="1"/>
    <col min="4354" max="4354" width="33.85546875" style="23" customWidth="1"/>
    <col min="4355" max="4355" width="27.5703125" style="23" customWidth="1"/>
    <col min="4356" max="4356" width="11" style="23" customWidth="1"/>
    <col min="4357" max="4357" width="6.85546875" style="23" bestFit="1" customWidth="1"/>
    <col min="4358" max="4358" width="11.7109375" style="23" customWidth="1"/>
    <col min="4359" max="4359" width="6.28515625" style="23" customWidth="1"/>
    <col min="4360" max="4364" width="12.5703125" style="23" bestFit="1" customWidth="1"/>
    <col min="4365" max="4367" width="11.28515625" style="23" bestFit="1" customWidth="1"/>
    <col min="4368" max="4368" width="10.85546875" style="23" bestFit="1" customWidth="1"/>
    <col min="4369" max="4369" width="11.28515625" style="23" bestFit="1" customWidth="1"/>
    <col min="4370" max="4608" width="9.140625" style="23"/>
    <col min="4609" max="4609" width="29.140625" style="23" customWidth="1"/>
    <col min="4610" max="4610" width="33.85546875" style="23" customWidth="1"/>
    <col min="4611" max="4611" width="27.5703125" style="23" customWidth="1"/>
    <col min="4612" max="4612" width="11" style="23" customWidth="1"/>
    <col min="4613" max="4613" width="6.85546875" style="23" bestFit="1" customWidth="1"/>
    <col min="4614" max="4614" width="11.7109375" style="23" customWidth="1"/>
    <col min="4615" max="4615" width="6.28515625" style="23" customWidth="1"/>
    <col min="4616" max="4620" width="12.5703125" style="23" bestFit="1" customWidth="1"/>
    <col min="4621" max="4623" width="11.28515625" style="23" bestFit="1" customWidth="1"/>
    <col min="4624" max="4624" width="10.85546875" style="23" bestFit="1" customWidth="1"/>
    <col min="4625" max="4625" width="11.28515625" style="23" bestFit="1" customWidth="1"/>
    <col min="4626" max="4864" width="9.140625" style="23"/>
    <col min="4865" max="4865" width="29.140625" style="23" customWidth="1"/>
    <col min="4866" max="4866" width="33.85546875" style="23" customWidth="1"/>
    <col min="4867" max="4867" width="27.5703125" style="23" customWidth="1"/>
    <col min="4868" max="4868" width="11" style="23" customWidth="1"/>
    <col min="4869" max="4869" width="6.85546875" style="23" bestFit="1" customWidth="1"/>
    <col min="4870" max="4870" width="11.7109375" style="23" customWidth="1"/>
    <col min="4871" max="4871" width="6.28515625" style="23" customWidth="1"/>
    <col min="4872" max="4876" width="12.5703125" style="23" bestFit="1" customWidth="1"/>
    <col min="4877" max="4879" width="11.28515625" style="23" bestFit="1" customWidth="1"/>
    <col min="4880" max="4880" width="10.85546875" style="23" bestFit="1" customWidth="1"/>
    <col min="4881" max="4881" width="11.28515625" style="23" bestFit="1" customWidth="1"/>
    <col min="4882" max="5120" width="9.140625" style="23"/>
    <col min="5121" max="5121" width="29.140625" style="23" customWidth="1"/>
    <col min="5122" max="5122" width="33.85546875" style="23" customWidth="1"/>
    <col min="5123" max="5123" width="27.5703125" style="23" customWidth="1"/>
    <col min="5124" max="5124" width="11" style="23" customWidth="1"/>
    <col min="5125" max="5125" width="6.85546875" style="23" bestFit="1" customWidth="1"/>
    <col min="5126" max="5126" width="11.7109375" style="23" customWidth="1"/>
    <col min="5127" max="5127" width="6.28515625" style="23" customWidth="1"/>
    <col min="5128" max="5132" width="12.5703125" style="23" bestFit="1" customWidth="1"/>
    <col min="5133" max="5135" width="11.28515625" style="23" bestFit="1" customWidth="1"/>
    <col min="5136" max="5136" width="10.85546875" style="23" bestFit="1" customWidth="1"/>
    <col min="5137" max="5137" width="11.28515625" style="23" bestFit="1" customWidth="1"/>
    <col min="5138" max="5376" width="9.140625" style="23"/>
    <col min="5377" max="5377" width="29.140625" style="23" customWidth="1"/>
    <col min="5378" max="5378" width="33.85546875" style="23" customWidth="1"/>
    <col min="5379" max="5379" width="27.5703125" style="23" customWidth="1"/>
    <col min="5380" max="5380" width="11" style="23" customWidth="1"/>
    <col min="5381" max="5381" width="6.85546875" style="23" bestFit="1" customWidth="1"/>
    <col min="5382" max="5382" width="11.7109375" style="23" customWidth="1"/>
    <col min="5383" max="5383" width="6.28515625" style="23" customWidth="1"/>
    <col min="5384" max="5388" width="12.5703125" style="23" bestFit="1" customWidth="1"/>
    <col min="5389" max="5391" width="11.28515625" style="23" bestFit="1" customWidth="1"/>
    <col min="5392" max="5392" width="10.85546875" style="23" bestFit="1" customWidth="1"/>
    <col min="5393" max="5393" width="11.28515625" style="23" bestFit="1" customWidth="1"/>
    <col min="5394" max="5632" width="9.140625" style="23"/>
    <col min="5633" max="5633" width="29.140625" style="23" customWidth="1"/>
    <col min="5634" max="5634" width="33.85546875" style="23" customWidth="1"/>
    <col min="5635" max="5635" width="27.5703125" style="23" customWidth="1"/>
    <col min="5636" max="5636" width="11" style="23" customWidth="1"/>
    <col min="5637" max="5637" width="6.85546875" style="23" bestFit="1" customWidth="1"/>
    <col min="5638" max="5638" width="11.7109375" style="23" customWidth="1"/>
    <col min="5639" max="5639" width="6.28515625" style="23" customWidth="1"/>
    <col min="5640" max="5644" width="12.5703125" style="23" bestFit="1" customWidth="1"/>
    <col min="5645" max="5647" width="11.28515625" style="23" bestFit="1" customWidth="1"/>
    <col min="5648" max="5648" width="10.85546875" style="23" bestFit="1" customWidth="1"/>
    <col min="5649" max="5649" width="11.28515625" style="23" bestFit="1" customWidth="1"/>
    <col min="5650" max="5888" width="9.140625" style="23"/>
    <col min="5889" max="5889" width="29.140625" style="23" customWidth="1"/>
    <col min="5890" max="5890" width="33.85546875" style="23" customWidth="1"/>
    <col min="5891" max="5891" width="27.5703125" style="23" customWidth="1"/>
    <col min="5892" max="5892" width="11" style="23" customWidth="1"/>
    <col min="5893" max="5893" width="6.85546875" style="23" bestFit="1" customWidth="1"/>
    <col min="5894" max="5894" width="11.7109375" style="23" customWidth="1"/>
    <col min="5895" max="5895" width="6.28515625" style="23" customWidth="1"/>
    <col min="5896" max="5900" width="12.5703125" style="23" bestFit="1" customWidth="1"/>
    <col min="5901" max="5903" width="11.28515625" style="23" bestFit="1" customWidth="1"/>
    <col min="5904" max="5904" width="10.85546875" style="23" bestFit="1" customWidth="1"/>
    <col min="5905" max="5905" width="11.28515625" style="23" bestFit="1" customWidth="1"/>
    <col min="5906" max="6144" width="9.140625" style="23"/>
    <col min="6145" max="6145" width="29.140625" style="23" customWidth="1"/>
    <col min="6146" max="6146" width="33.85546875" style="23" customWidth="1"/>
    <col min="6147" max="6147" width="27.5703125" style="23" customWidth="1"/>
    <col min="6148" max="6148" width="11" style="23" customWidth="1"/>
    <col min="6149" max="6149" width="6.85546875" style="23" bestFit="1" customWidth="1"/>
    <col min="6150" max="6150" width="11.7109375" style="23" customWidth="1"/>
    <col min="6151" max="6151" width="6.28515625" style="23" customWidth="1"/>
    <col min="6152" max="6156" width="12.5703125" style="23" bestFit="1" customWidth="1"/>
    <col min="6157" max="6159" width="11.28515625" style="23" bestFit="1" customWidth="1"/>
    <col min="6160" max="6160" width="10.85546875" style="23" bestFit="1" customWidth="1"/>
    <col min="6161" max="6161" width="11.28515625" style="23" bestFit="1" customWidth="1"/>
    <col min="6162" max="6400" width="9.140625" style="23"/>
    <col min="6401" max="6401" width="29.140625" style="23" customWidth="1"/>
    <col min="6402" max="6402" width="33.85546875" style="23" customWidth="1"/>
    <col min="6403" max="6403" width="27.5703125" style="23" customWidth="1"/>
    <col min="6404" max="6404" width="11" style="23" customWidth="1"/>
    <col min="6405" max="6405" width="6.85546875" style="23" bestFit="1" customWidth="1"/>
    <col min="6406" max="6406" width="11.7109375" style="23" customWidth="1"/>
    <col min="6407" max="6407" width="6.28515625" style="23" customWidth="1"/>
    <col min="6408" max="6412" width="12.5703125" style="23" bestFit="1" customWidth="1"/>
    <col min="6413" max="6415" width="11.28515625" style="23" bestFit="1" customWidth="1"/>
    <col min="6416" max="6416" width="10.85546875" style="23" bestFit="1" customWidth="1"/>
    <col min="6417" max="6417" width="11.28515625" style="23" bestFit="1" customWidth="1"/>
    <col min="6418" max="6656" width="9.140625" style="23"/>
    <col min="6657" max="6657" width="29.140625" style="23" customWidth="1"/>
    <col min="6658" max="6658" width="33.85546875" style="23" customWidth="1"/>
    <col min="6659" max="6659" width="27.5703125" style="23" customWidth="1"/>
    <col min="6660" max="6660" width="11" style="23" customWidth="1"/>
    <col min="6661" max="6661" width="6.85546875" style="23" bestFit="1" customWidth="1"/>
    <col min="6662" max="6662" width="11.7109375" style="23" customWidth="1"/>
    <col min="6663" max="6663" width="6.28515625" style="23" customWidth="1"/>
    <col min="6664" max="6668" width="12.5703125" style="23" bestFit="1" customWidth="1"/>
    <col min="6669" max="6671" width="11.28515625" style="23" bestFit="1" customWidth="1"/>
    <col min="6672" max="6672" width="10.85546875" style="23" bestFit="1" customWidth="1"/>
    <col min="6673" max="6673" width="11.28515625" style="23" bestFit="1" customWidth="1"/>
    <col min="6674" max="6912" width="9.140625" style="23"/>
    <col min="6913" max="6913" width="29.140625" style="23" customWidth="1"/>
    <col min="6914" max="6914" width="33.85546875" style="23" customWidth="1"/>
    <col min="6915" max="6915" width="27.5703125" style="23" customWidth="1"/>
    <col min="6916" max="6916" width="11" style="23" customWidth="1"/>
    <col min="6917" max="6917" width="6.85546875" style="23" bestFit="1" customWidth="1"/>
    <col min="6918" max="6918" width="11.7109375" style="23" customWidth="1"/>
    <col min="6919" max="6919" width="6.28515625" style="23" customWidth="1"/>
    <col min="6920" max="6924" width="12.5703125" style="23" bestFit="1" customWidth="1"/>
    <col min="6925" max="6927" width="11.28515625" style="23" bestFit="1" customWidth="1"/>
    <col min="6928" max="6928" width="10.85546875" style="23" bestFit="1" customWidth="1"/>
    <col min="6929" max="6929" width="11.28515625" style="23" bestFit="1" customWidth="1"/>
    <col min="6930" max="7168" width="9.140625" style="23"/>
    <col min="7169" max="7169" width="29.140625" style="23" customWidth="1"/>
    <col min="7170" max="7170" width="33.85546875" style="23" customWidth="1"/>
    <col min="7171" max="7171" width="27.5703125" style="23" customWidth="1"/>
    <col min="7172" max="7172" width="11" style="23" customWidth="1"/>
    <col min="7173" max="7173" width="6.85546875" style="23" bestFit="1" customWidth="1"/>
    <col min="7174" max="7174" width="11.7109375" style="23" customWidth="1"/>
    <col min="7175" max="7175" width="6.28515625" style="23" customWidth="1"/>
    <col min="7176" max="7180" width="12.5703125" style="23" bestFit="1" customWidth="1"/>
    <col min="7181" max="7183" width="11.28515625" style="23" bestFit="1" customWidth="1"/>
    <col min="7184" max="7184" width="10.85546875" style="23" bestFit="1" customWidth="1"/>
    <col min="7185" max="7185" width="11.28515625" style="23" bestFit="1" customWidth="1"/>
    <col min="7186" max="7424" width="9.140625" style="23"/>
    <col min="7425" max="7425" width="29.140625" style="23" customWidth="1"/>
    <col min="7426" max="7426" width="33.85546875" style="23" customWidth="1"/>
    <col min="7427" max="7427" width="27.5703125" style="23" customWidth="1"/>
    <col min="7428" max="7428" width="11" style="23" customWidth="1"/>
    <col min="7429" max="7429" width="6.85546875" style="23" bestFit="1" customWidth="1"/>
    <col min="7430" max="7430" width="11.7109375" style="23" customWidth="1"/>
    <col min="7431" max="7431" width="6.28515625" style="23" customWidth="1"/>
    <col min="7432" max="7436" width="12.5703125" style="23" bestFit="1" customWidth="1"/>
    <col min="7437" max="7439" width="11.28515625" style="23" bestFit="1" customWidth="1"/>
    <col min="7440" max="7440" width="10.85546875" style="23" bestFit="1" customWidth="1"/>
    <col min="7441" max="7441" width="11.28515625" style="23" bestFit="1" customWidth="1"/>
    <col min="7442" max="7680" width="9.140625" style="23"/>
    <col min="7681" max="7681" width="29.140625" style="23" customWidth="1"/>
    <col min="7682" max="7682" width="33.85546875" style="23" customWidth="1"/>
    <col min="7683" max="7683" width="27.5703125" style="23" customWidth="1"/>
    <col min="7684" max="7684" width="11" style="23" customWidth="1"/>
    <col min="7685" max="7685" width="6.85546875" style="23" bestFit="1" customWidth="1"/>
    <col min="7686" max="7686" width="11.7109375" style="23" customWidth="1"/>
    <col min="7687" max="7687" width="6.28515625" style="23" customWidth="1"/>
    <col min="7688" max="7692" width="12.5703125" style="23" bestFit="1" customWidth="1"/>
    <col min="7693" max="7695" width="11.28515625" style="23" bestFit="1" customWidth="1"/>
    <col min="7696" max="7696" width="10.85546875" style="23" bestFit="1" customWidth="1"/>
    <col min="7697" max="7697" width="11.28515625" style="23" bestFit="1" customWidth="1"/>
    <col min="7698" max="7936" width="9.140625" style="23"/>
    <col min="7937" max="7937" width="29.140625" style="23" customWidth="1"/>
    <col min="7938" max="7938" width="33.85546875" style="23" customWidth="1"/>
    <col min="7939" max="7939" width="27.5703125" style="23" customWidth="1"/>
    <col min="7940" max="7940" width="11" style="23" customWidth="1"/>
    <col min="7941" max="7941" width="6.85546875" style="23" bestFit="1" customWidth="1"/>
    <col min="7942" max="7942" width="11.7109375" style="23" customWidth="1"/>
    <col min="7943" max="7943" width="6.28515625" style="23" customWidth="1"/>
    <col min="7944" max="7948" width="12.5703125" style="23" bestFit="1" customWidth="1"/>
    <col min="7949" max="7951" width="11.28515625" style="23" bestFit="1" customWidth="1"/>
    <col min="7952" max="7952" width="10.85546875" style="23" bestFit="1" customWidth="1"/>
    <col min="7953" max="7953" width="11.28515625" style="23" bestFit="1" customWidth="1"/>
    <col min="7954" max="8192" width="9.140625" style="23"/>
    <col min="8193" max="8193" width="29.140625" style="23" customWidth="1"/>
    <col min="8194" max="8194" width="33.85546875" style="23" customWidth="1"/>
    <col min="8195" max="8195" width="27.5703125" style="23" customWidth="1"/>
    <col min="8196" max="8196" width="11" style="23" customWidth="1"/>
    <col min="8197" max="8197" width="6.85546875" style="23" bestFit="1" customWidth="1"/>
    <col min="8198" max="8198" width="11.7109375" style="23" customWidth="1"/>
    <col min="8199" max="8199" width="6.28515625" style="23" customWidth="1"/>
    <col min="8200" max="8204" width="12.5703125" style="23" bestFit="1" customWidth="1"/>
    <col min="8205" max="8207" width="11.28515625" style="23" bestFit="1" customWidth="1"/>
    <col min="8208" max="8208" width="10.85546875" style="23" bestFit="1" customWidth="1"/>
    <col min="8209" max="8209" width="11.28515625" style="23" bestFit="1" customWidth="1"/>
    <col min="8210" max="8448" width="9.140625" style="23"/>
    <col min="8449" max="8449" width="29.140625" style="23" customWidth="1"/>
    <col min="8450" max="8450" width="33.85546875" style="23" customWidth="1"/>
    <col min="8451" max="8451" width="27.5703125" style="23" customWidth="1"/>
    <col min="8452" max="8452" width="11" style="23" customWidth="1"/>
    <col min="8453" max="8453" width="6.85546875" style="23" bestFit="1" customWidth="1"/>
    <col min="8454" max="8454" width="11.7109375" style="23" customWidth="1"/>
    <col min="8455" max="8455" width="6.28515625" style="23" customWidth="1"/>
    <col min="8456" max="8460" width="12.5703125" style="23" bestFit="1" customWidth="1"/>
    <col min="8461" max="8463" width="11.28515625" style="23" bestFit="1" customWidth="1"/>
    <col min="8464" max="8464" width="10.85546875" style="23" bestFit="1" customWidth="1"/>
    <col min="8465" max="8465" width="11.28515625" style="23" bestFit="1" customWidth="1"/>
    <col min="8466" max="8704" width="9.140625" style="23"/>
    <col min="8705" max="8705" width="29.140625" style="23" customWidth="1"/>
    <col min="8706" max="8706" width="33.85546875" style="23" customWidth="1"/>
    <col min="8707" max="8707" width="27.5703125" style="23" customWidth="1"/>
    <col min="8708" max="8708" width="11" style="23" customWidth="1"/>
    <col min="8709" max="8709" width="6.85546875" style="23" bestFit="1" customWidth="1"/>
    <col min="8710" max="8710" width="11.7109375" style="23" customWidth="1"/>
    <col min="8711" max="8711" width="6.28515625" style="23" customWidth="1"/>
    <col min="8712" max="8716" width="12.5703125" style="23" bestFit="1" customWidth="1"/>
    <col min="8717" max="8719" width="11.28515625" style="23" bestFit="1" customWidth="1"/>
    <col min="8720" max="8720" width="10.85546875" style="23" bestFit="1" customWidth="1"/>
    <col min="8721" max="8721" width="11.28515625" style="23" bestFit="1" customWidth="1"/>
    <col min="8722" max="8960" width="9.140625" style="23"/>
    <col min="8961" max="8961" width="29.140625" style="23" customWidth="1"/>
    <col min="8962" max="8962" width="33.85546875" style="23" customWidth="1"/>
    <col min="8963" max="8963" width="27.5703125" style="23" customWidth="1"/>
    <col min="8964" max="8964" width="11" style="23" customWidth="1"/>
    <col min="8965" max="8965" width="6.85546875" style="23" bestFit="1" customWidth="1"/>
    <col min="8966" max="8966" width="11.7109375" style="23" customWidth="1"/>
    <col min="8967" max="8967" width="6.28515625" style="23" customWidth="1"/>
    <col min="8968" max="8972" width="12.5703125" style="23" bestFit="1" customWidth="1"/>
    <col min="8973" max="8975" width="11.28515625" style="23" bestFit="1" customWidth="1"/>
    <col min="8976" max="8976" width="10.85546875" style="23" bestFit="1" customWidth="1"/>
    <col min="8977" max="8977" width="11.28515625" style="23" bestFit="1" customWidth="1"/>
    <col min="8978" max="9216" width="9.140625" style="23"/>
    <col min="9217" max="9217" width="29.140625" style="23" customWidth="1"/>
    <col min="9218" max="9218" width="33.85546875" style="23" customWidth="1"/>
    <col min="9219" max="9219" width="27.5703125" style="23" customWidth="1"/>
    <col min="9220" max="9220" width="11" style="23" customWidth="1"/>
    <col min="9221" max="9221" width="6.85546875" style="23" bestFit="1" customWidth="1"/>
    <col min="9222" max="9222" width="11.7109375" style="23" customWidth="1"/>
    <col min="9223" max="9223" width="6.28515625" style="23" customWidth="1"/>
    <col min="9224" max="9228" width="12.5703125" style="23" bestFit="1" customWidth="1"/>
    <col min="9229" max="9231" width="11.28515625" style="23" bestFit="1" customWidth="1"/>
    <col min="9232" max="9232" width="10.85546875" style="23" bestFit="1" customWidth="1"/>
    <col min="9233" max="9233" width="11.28515625" style="23" bestFit="1" customWidth="1"/>
    <col min="9234" max="9472" width="9.140625" style="23"/>
    <col min="9473" max="9473" width="29.140625" style="23" customWidth="1"/>
    <col min="9474" max="9474" width="33.85546875" style="23" customWidth="1"/>
    <col min="9475" max="9475" width="27.5703125" style="23" customWidth="1"/>
    <col min="9476" max="9476" width="11" style="23" customWidth="1"/>
    <col min="9477" max="9477" width="6.85546875" style="23" bestFit="1" customWidth="1"/>
    <col min="9478" max="9478" width="11.7109375" style="23" customWidth="1"/>
    <col min="9479" max="9479" width="6.28515625" style="23" customWidth="1"/>
    <col min="9480" max="9484" width="12.5703125" style="23" bestFit="1" customWidth="1"/>
    <col min="9485" max="9487" width="11.28515625" style="23" bestFit="1" customWidth="1"/>
    <col min="9488" max="9488" width="10.85546875" style="23" bestFit="1" customWidth="1"/>
    <col min="9489" max="9489" width="11.28515625" style="23" bestFit="1" customWidth="1"/>
    <col min="9490" max="9728" width="9.140625" style="23"/>
    <col min="9729" max="9729" width="29.140625" style="23" customWidth="1"/>
    <col min="9730" max="9730" width="33.85546875" style="23" customWidth="1"/>
    <col min="9731" max="9731" width="27.5703125" style="23" customWidth="1"/>
    <col min="9732" max="9732" width="11" style="23" customWidth="1"/>
    <col min="9733" max="9733" width="6.85546875" style="23" bestFit="1" customWidth="1"/>
    <col min="9734" max="9734" width="11.7109375" style="23" customWidth="1"/>
    <col min="9735" max="9735" width="6.28515625" style="23" customWidth="1"/>
    <col min="9736" max="9740" width="12.5703125" style="23" bestFit="1" customWidth="1"/>
    <col min="9741" max="9743" width="11.28515625" style="23" bestFit="1" customWidth="1"/>
    <col min="9744" max="9744" width="10.85546875" style="23" bestFit="1" customWidth="1"/>
    <col min="9745" max="9745" width="11.28515625" style="23" bestFit="1" customWidth="1"/>
    <col min="9746" max="9984" width="9.140625" style="23"/>
    <col min="9985" max="9985" width="29.140625" style="23" customWidth="1"/>
    <col min="9986" max="9986" width="33.85546875" style="23" customWidth="1"/>
    <col min="9987" max="9987" width="27.5703125" style="23" customWidth="1"/>
    <col min="9988" max="9988" width="11" style="23" customWidth="1"/>
    <col min="9989" max="9989" width="6.85546875" style="23" bestFit="1" customWidth="1"/>
    <col min="9990" max="9990" width="11.7109375" style="23" customWidth="1"/>
    <col min="9991" max="9991" width="6.28515625" style="23" customWidth="1"/>
    <col min="9992" max="9996" width="12.5703125" style="23" bestFit="1" customWidth="1"/>
    <col min="9997" max="9999" width="11.28515625" style="23" bestFit="1" customWidth="1"/>
    <col min="10000" max="10000" width="10.85546875" style="23" bestFit="1" customWidth="1"/>
    <col min="10001" max="10001" width="11.28515625" style="23" bestFit="1" customWidth="1"/>
    <col min="10002" max="10240" width="9.140625" style="23"/>
    <col min="10241" max="10241" width="29.140625" style="23" customWidth="1"/>
    <col min="10242" max="10242" width="33.85546875" style="23" customWidth="1"/>
    <col min="10243" max="10243" width="27.5703125" style="23" customWidth="1"/>
    <col min="10244" max="10244" width="11" style="23" customWidth="1"/>
    <col min="10245" max="10245" width="6.85546875" style="23" bestFit="1" customWidth="1"/>
    <col min="10246" max="10246" width="11.7109375" style="23" customWidth="1"/>
    <col min="10247" max="10247" width="6.28515625" style="23" customWidth="1"/>
    <col min="10248" max="10252" width="12.5703125" style="23" bestFit="1" customWidth="1"/>
    <col min="10253" max="10255" width="11.28515625" style="23" bestFit="1" customWidth="1"/>
    <col min="10256" max="10256" width="10.85546875" style="23" bestFit="1" customWidth="1"/>
    <col min="10257" max="10257" width="11.28515625" style="23" bestFit="1" customWidth="1"/>
    <col min="10258" max="10496" width="9.140625" style="23"/>
    <col min="10497" max="10497" width="29.140625" style="23" customWidth="1"/>
    <col min="10498" max="10498" width="33.85546875" style="23" customWidth="1"/>
    <col min="10499" max="10499" width="27.5703125" style="23" customWidth="1"/>
    <col min="10500" max="10500" width="11" style="23" customWidth="1"/>
    <col min="10501" max="10501" width="6.85546875" style="23" bestFit="1" customWidth="1"/>
    <col min="10502" max="10502" width="11.7109375" style="23" customWidth="1"/>
    <col min="10503" max="10503" width="6.28515625" style="23" customWidth="1"/>
    <col min="10504" max="10508" width="12.5703125" style="23" bestFit="1" customWidth="1"/>
    <col min="10509" max="10511" width="11.28515625" style="23" bestFit="1" customWidth="1"/>
    <col min="10512" max="10512" width="10.85546875" style="23" bestFit="1" customWidth="1"/>
    <col min="10513" max="10513" width="11.28515625" style="23" bestFit="1" customWidth="1"/>
    <col min="10514" max="10752" width="9.140625" style="23"/>
    <col min="10753" max="10753" width="29.140625" style="23" customWidth="1"/>
    <col min="10754" max="10754" width="33.85546875" style="23" customWidth="1"/>
    <col min="10755" max="10755" width="27.5703125" style="23" customWidth="1"/>
    <col min="10756" max="10756" width="11" style="23" customWidth="1"/>
    <col min="10757" max="10757" width="6.85546875" style="23" bestFit="1" customWidth="1"/>
    <col min="10758" max="10758" width="11.7109375" style="23" customWidth="1"/>
    <col min="10759" max="10759" width="6.28515625" style="23" customWidth="1"/>
    <col min="10760" max="10764" width="12.5703125" style="23" bestFit="1" customWidth="1"/>
    <col min="10765" max="10767" width="11.28515625" style="23" bestFit="1" customWidth="1"/>
    <col min="10768" max="10768" width="10.85546875" style="23" bestFit="1" customWidth="1"/>
    <col min="10769" max="10769" width="11.28515625" style="23" bestFit="1" customWidth="1"/>
    <col min="10770" max="11008" width="9.140625" style="23"/>
    <col min="11009" max="11009" width="29.140625" style="23" customWidth="1"/>
    <col min="11010" max="11010" width="33.85546875" style="23" customWidth="1"/>
    <col min="11011" max="11011" width="27.5703125" style="23" customWidth="1"/>
    <col min="11012" max="11012" width="11" style="23" customWidth="1"/>
    <col min="11013" max="11013" width="6.85546875" style="23" bestFit="1" customWidth="1"/>
    <col min="11014" max="11014" width="11.7109375" style="23" customWidth="1"/>
    <col min="11015" max="11015" width="6.28515625" style="23" customWidth="1"/>
    <col min="11016" max="11020" width="12.5703125" style="23" bestFit="1" customWidth="1"/>
    <col min="11021" max="11023" width="11.28515625" style="23" bestFit="1" customWidth="1"/>
    <col min="11024" max="11024" width="10.85546875" style="23" bestFit="1" customWidth="1"/>
    <col min="11025" max="11025" width="11.28515625" style="23" bestFit="1" customWidth="1"/>
    <col min="11026" max="11264" width="9.140625" style="23"/>
    <col min="11265" max="11265" width="29.140625" style="23" customWidth="1"/>
    <col min="11266" max="11266" width="33.85546875" style="23" customWidth="1"/>
    <col min="11267" max="11267" width="27.5703125" style="23" customWidth="1"/>
    <col min="11268" max="11268" width="11" style="23" customWidth="1"/>
    <col min="11269" max="11269" width="6.85546875" style="23" bestFit="1" customWidth="1"/>
    <col min="11270" max="11270" width="11.7109375" style="23" customWidth="1"/>
    <col min="11271" max="11271" width="6.28515625" style="23" customWidth="1"/>
    <col min="11272" max="11276" width="12.5703125" style="23" bestFit="1" customWidth="1"/>
    <col min="11277" max="11279" width="11.28515625" style="23" bestFit="1" customWidth="1"/>
    <col min="11280" max="11280" width="10.85546875" style="23" bestFit="1" customWidth="1"/>
    <col min="11281" max="11281" width="11.28515625" style="23" bestFit="1" customWidth="1"/>
    <col min="11282" max="11520" width="9.140625" style="23"/>
    <col min="11521" max="11521" width="29.140625" style="23" customWidth="1"/>
    <col min="11522" max="11522" width="33.85546875" style="23" customWidth="1"/>
    <col min="11523" max="11523" width="27.5703125" style="23" customWidth="1"/>
    <col min="11524" max="11524" width="11" style="23" customWidth="1"/>
    <col min="11525" max="11525" width="6.85546875" style="23" bestFit="1" customWidth="1"/>
    <col min="11526" max="11526" width="11.7109375" style="23" customWidth="1"/>
    <col min="11527" max="11527" width="6.28515625" style="23" customWidth="1"/>
    <col min="11528" max="11532" width="12.5703125" style="23" bestFit="1" customWidth="1"/>
    <col min="11533" max="11535" width="11.28515625" style="23" bestFit="1" customWidth="1"/>
    <col min="11536" max="11536" width="10.85546875" style="23" bestFit="1" customWidth="1"/>
    <col min="11537" max="11537" width="11.28515625" style="23" bestFit="1" customWidth="1"/>
    <col min="11538" max="11776" width="9.140625" style="23"/>
    <col min="11777" max="11777" width="29.140625" style="23" customWidth="1"/>
    <col min="11778" max="11778" width="33.85546875" style="23" customWidth="1"/>
    <col min="11779" max="11779" width="27.5703125" style="23" customWidth="1"/>
    <col min="11780" max="11780" width="11" style="23" customWidth="1"/>
    <col min="11781" max="11781" width="6.85546875" style="23" bestFit="1" customWidth="1"/>
    <col min="11782" max="11782" width="11.7109375" style="23" customWidth="1"/>
    <col min="11783" max="11783" width="6.28515625" style="23" customWidth="1"/>
    <col min="11784" max="11788" width="12.5703125" style="23" bestFit="1" customWidth="1"/>
    <col min="11789" max="11791" width="11.28515625" style="23" bestFit="1" customWidth="1"/>
    <col min="11792" max="11792" width="10.85546875" style="23" bestFit="1" customWidth="1"/>
    <col min="11793" max="11793" width="11.28515625" style="23" bestFit="1" customWidth="1"/>
    <col min="11794" max="12032" width="9.140625" style="23"/>
    <col min="12033" max="12033" width="29.140625" style="23" customWidth="1"/>
    <col min="12034" max="12034" width="33.85546875" style="23" customWidth="1"/>
    <col min="12035" max="12035" width="27.5703125" style="23" customWidth="1"/>
    <col min="12036" max="12036" width="11" style="23" customWidth="1"/>
    <col min="12037" max="12037" width="6.85546875" style="23" bestFit="1" customWidth="1"/>
    <col min="12038" max="12038" width="11.7109375" style="23" customWidth="1"/>
    <col min="12039" max="12039" width="6.28515625" style="23" customWidth="1"/>
    <col min="12040" max="12044" width="12.5703125" style="23" bestFit="1" customWidth="1"/>
    <col min="12045" max="12047" width="11.28515625" style="23" bestFit="1" customWidth="1"/>
    <col min="12048" max="12048" width="10.85546875" style="23" bestFit="1" customWidth="1"/>
    <col min="12049" max="12049" width="11.28515625" style="23" bestFit="1" customWidth="1"/>
    <col min="12050" max="12288" width="9.140625" style="23"/>
    <col min="12289" max="12289" width="29.140625" style="23" customWidth="1"/>
    <col min="12290" max="12290" width="33.85546875" style="23" customWidth="1"/>
    <col min="12291" max="12291" width="27.5703125" style="23" customWidth="1"/>
    <col min="12292" max="12292" width="11" style="23" customWidth="1"/>
    <col min="12293" max="12293" width="6.85546875" style="23" bestFit="1" customWidth="1"/>
    <col min="12294" max="12294" width="11.7109375" style="23" customWidth="1"/>
    <col min="12295" max="12295" width="6.28515625" style="23" customWidth="1"/>
    <col min="12296" max="12300" width="12.5703125" style="23" bestFit="1" customWidth="1"/>
    <col min="12301" max="12303" width="11.28515625" style="23" bestFit="1" customWidth="1"/>
    <col min="12304" max="12304" width="10.85546875" style="23" bestFit="1" customWidth="1"/>
    <col min="12305" max="12305" width="11.28515625" style="23" bestFit="1" customWidth="1"/>
    <col min="12306" max="12544" width="9.140625" style="23"/>
    <col min="12545" max="12545" width="29.140625" style="23" customWidth="1"/>
    <col min="12546" max="12546" width="33.85546875" style="23" customWidth="1"/>
    <col min="12547" max="12547" width="27.5703125" style="23" customWidth="1"/>
    <col min="12548" max="12548" width="11" style="23" customWidth="1"/>
    <col min="12549" max="12549" width="6.85546875" style="23" bestFit="1" customWidth="1"/>
    <col min="12550" max="12550" width="11.7109375" style="23" customWidth="1"/>
    <col min="12551" max="12551" width="6.28515625" style="23" customWidth="1"/>
    <col min="12552" max="12556" width="12.5703125" style="23" bestFit="1" customWidth="1"/>
    <col min="12557" max="12559" width="11.28515625" style="23" bestFit="1" customWidth="1"/>
    <col min="12560" max="12560" width="10.85546875" style="23" bestFit="1" customWidth="1"/>
    <col min="12561" max="12561" width="11.28515625" style="23" bestFit="1" customWidth="1"/>
    <col min="12562" max="12800" width="9.140625" style="23"/>
    <col min="12801" max="12801" width="29.140625" style="23" customWidth="1"/>
    <col min="12802" max="12802" width="33.85546875" style="23" customWidth="1"/>
    <col min="12803" max="12803" width="27.5703125" style="23" customWidth="1"/>
    <col min="12804" max="12804" width="11" style="23" customWidth="1"/>
    <col min="12805" max="12805" width="6.85546875" style="23" bestFit="1" customWidth="1"/>
    <col min="12806" max="12806" width="11.7109375" style="23" customWidth="1"/>
    <col min="12807" max="12807" width="6.28515625" style="23" customWidth="1"/>
    <col min="12808" max="12812" width="12.5703125" style="23" bestFit="1" customWidth="1"/>
    <col min="12813" max="12815" width="11.28515625" style="23" bestFit="1" customWidth="1"/>
    <col min="12816" max="12816" width="10.85546875" style="23" bestFit="1" customWidth="1"/>
    <col min="12817" max="12817" width="11.28515625" style="23" bestFit="1" customWidth="1"/>
    <col min="12818" max="13056" width="9.140625" style="23"/>
    <col min="13057" max="13057" width="29.140625" style="23" customWidth="1"/>
    <col min="13058" max="13058" width="33.85546875" style="23" customWidth="1"/>
    <col min="13059" max="13059" width="27.5703125" style="23" customWidth="1"/>
    <col min="13060" max="13060" width="11" style="23" customWidth="1"/>
    <col min="13061" max="13061" width="6.85546875" style="23" bestFit="1" customWidth="1"/>
    <col min="13062" max="13062" width="11.7109375" style="23" customWidth="1"/>
    <col min="13063" max="13063" width="6.28515625" style="23" customWidth="1"/>
    <col min="13064" max="13068" width="12.5703125" style="23" bestFit="1" customWidth="1"/>
    <col min="13069" max="13071" width="11.28515625" style="23" bestFit="1" customWidth="1"/>
    <col min="13072" max="13072" width="10.85546875" style="23" bestFit="1" customWidth="1"/>
    <col min="13073" max="13073" width="11.28515625" style="23" bestFit="1" customWidth="1"/>
    <col min="13074" max="13312" width="9.140625" style="23"/>
    <col min="13313" max="13313" width="29.140625" style="23" customWidth="1"/>
    <col min="13314" max="13314" width="33.85546875" style="23" customWidth="1"/>
    <col min="13315" max="13315" width="27.5703125" style="23" customWidth="1"/>
    <col min="13316" max="13316" width="11" style="23" customWidth="1"/>
    <col min="13317" max="13317" width="6.85546875" style="23" bestFit="1" customWidth="1"/>
    <col min="13318" max="13318" width="11.7109375" style="23" customWidth="1"/>
    <col min="13319" max="13319" width="6.28515625" style="23" customWidth="1"/>
    <col min="13320" max="13324" width="12.5703125" style="23" bestFit="1" customWidth="1"/>
    <col min="13325" max="13327" width="11.28515625" style="23" bestFit="1" customWidth="1"/>
    <col min="13328" max="13328" width="10.85546875" style="23" bestFit="1" customWidth="1"/>
    <col min="13329" max="13329" width="11.28515625" style="23" bestFit="1" customWidth="1"/>
    <col min="13330" max="13568" width="9.140625" style="23"/>
    <col min="13569" max="13569" width="29.140625" style="23" customWidth="1"/>
    <col min="13570" max="13570" width="33.85546875" style="23" customWidth="1"/>
    <col min="13571" max="13571" width="27.5703125" style="23" customWidth="1"/>
    <col min="13572" max="13572" width="11" style="23" customWidth="1"/>
    <col min="13573" max="13573" width="6.85546875" style="23" bestFit="1" customWidth="1"/>
    <col min="13574" max="13574" width="11.7109375" style="23" customWidth="1"/>
    <col min="13575" max="13575" width="6.28515625" style="23" customWidth="1"/>
    <col min="13576" max="13580" width="12.5703125" style="23" bestFit="1" customWidth="1"/>
    <col min="13581" max="13583" width="11.28515625" style="23" bestFit="1" customWidth="1"/>
    <col min="13584" max="13584" width="10.85546875" style="23" bestFit="1" customWidth="1"/>
    <col min="13585" max="13585" width="11.28515625" style="23" bestFit="1" customWidth="1"/>
    <col min="13586" max="13824" width="9.140625" style="23"/>
    <col min="13825" max="13825" width="29.140625" style="23" customWidth="1"/>
    <col min="13826" max="13826" width="33.85546875" style="23" customWidth="1"/>
    <col min="13827" max="13827" width="27.5703125" style="23" customWidth="1"/>
    <col min="13828" max="13828" width="11" style="23" customWidth="1"/>
    <col min="13829" max="13829" width="6.85546875" style="23" bestFit="1" customWidth="1"/>
    <col min="13830" max="13830" width="11.7109375" style="23" customWidth="1"/>
    <col min="13831" max="13831" width="6.28515625" style="23" customWidth="1"/>
    <col min="13832" max="13836" width="12.5703125" style="23" bestFit="1" customWidth="1"/>
    <col min="13837" max="13839" width="11.28515625" style="23" bestFit="1" customWidth="1"/>
    <col min="13840" max="13840" width="10.85546875" style="23" bestFit="1" customWidth="1"/>
    <col min="13841" max="13841" width="11.28515625" style="23" bestFit="1" customWidth="1"/>
    <col min="13842" max="14080" width="9.140625" style="23"/>
    <col min="14081" max="14081" width="29.140625" style="23" customWidth="1"/>
    <col min="14082" max="14082" width="33.85546875" style="23" customWidth="1"/>
    <col min="14083" max="14083" width="27.5703125" style="23" customWidth="1"/>
    <col min="14084" max="14084" width="11" style="23" customWidth="1"/>
    <col min="14085" max="14085" width="6.85546875" style="23" bestFit="1" customWidth="1"/>
    <col min="14086" max="14086" width="11.7109375" style="23" customWidth="1"/>
    <col min="14087" max="14087" width="6.28515625" style="23" customWidth="1"/>
    <col min="14088" max="14092" width="12.5703125" style="23" bestFit="1" customWidth="1"/>
    <col min="14093" max="14095" width="11.28515625" style="23" bestFit="1" customWidth="1"/>
    <col min="14096" max="14096" width="10.85546875" style="23" bestFit="1" customWidth="1"/>
    <col min="14097" max="14097" width="11.28515625" style="23" bestFit="1" customWidth="1"/>
    <col min="14098" max="14336" width="9.140625" style="23"/>
    <col min="14337" max="14337" width="29.140625" style="23" customWidth="1"/>
    <col min="14338" max="14338" width="33.85546875" style="23" customWidth="1"/>
    <col min="14339" max="14339" width="27.5703125" style="23" customWidth="1"/>
    <col min="14340" max="14340" width="11" style="23" customWidth="1"/>
    <col min="14341" max="14341" width="6.85546875" style="23" bestFit="1" customWidth="1"/>
    <col min="14342" max="14342" width="11.7109375" style="23" customWidth="1"/>
    <col min="14343" max="14343" width="6.28515625" style="23" customWidth="1"/>
    <col min="14344" max="14348" width="12.5703125" style="23" bestFit="1" customWidth="1"/>
    <col min="14349" max="14351" width="11.28515625" style="23" bestFit="1" customWidth="1"/>
    <col min="14352" max="14352" width="10.85546875" style="23" bestFit="1" customWidth="1"/>
    <col min="14353" max="14353" width="11.28515625" style="23" bestFit="1" customWidth="1"/>
    <col min="14354" max="14592" width="9.140625" style="23"/>
    <col min="14593" max="14593" width="29.140625" style="23" customWidth="1"/>
    <col min="14594" max="14594" width="33.85546875" style="23" customWidth="1"/>
    <col min="14595" max="14595" width="27.5703125" style="23" customWidth="1"/>
    <col min="14596" max="14596" width="11" style="23" customWidth="1"/>
    <col min="14597" max="14597" width="6.85546875" style="23" bestFit="1" customWidth="1"/>
    <col min="14598" max="14598" width="11.7109375" style="23" customWidth="1"/>
    <col min="14599" max="14599" width="6.28515625" style="23" customWidth="1"/>
    <col min="14600" max="14604" width="12.5703125" style="23" bestFit="1" customWidth="1"/>
    <col min="14605" max="14607" width="11.28515625" style="23" bestFit="1" customWidth="1"/>
    <col min="14608" max="14608" width="10.85546875" style="23" bestFit="1" customWidth="1"/>
    <col min="14609" max="14609" width="11.28515625" style="23" bestFit="1" customWidth="1"/>
    <col min="14610" max="14848" width="9.140625" style="23"/>
    <col min="14849" max="14849" width="29.140625" style="23" customWidth="1"/>
    <col min="14850" max="14850" width="33.85546875" style="23" customWidth="1"/>
    <col min="14851" max="14851" width="27.5703125" style="23" customWidth="1"/>
    <col min="14852" max="14852" width="11" style="23" customWidth="1"/>
    <col min="14853" max="14853" width="6.85546875" style="23" bestFit="1" customWidth="1"/>
    <col min="14854" max="14854" width="11.7109375" style="23" customWidth="1"/>
    <col min="14855" max="14855" width="6.28515625" style="23" customWidth="1"/>
    <col min="14856" max="14860" width="12.5703125" style="23" bestFit="1" customWidth="1"/>
    <col min="14861" max="14863" width="11.28515625" style="23" bestFit="1" customWidth="1"/>
    <col min="14864" max="14864" width="10.85546875" style="23" bestFit="1" customWidth="1"/>
    <col min="14865" max="14865" width="11.28515625" style="23" bestFit="1" customWidth="1"/>
    <col min="14866" max="15104" width="9.140625" style="23"/>
    <col min="15105" max="15105" width="29.140625" style="23" customWidth="1"/>
    <col min="15106" max="15106" width="33.85546875" style="23" customWidth="1"/>
    <col min="15107" max="15107" width="27.5703125" style="23" customWidth="1"/>
    <col min="15108" max="15108" width="11" style="23" customWidth="1"/>
    <col min="15109" max="15109" width="6.85546875" style="23" bestFit="1" customWidth="1"/>
    <col min="15110" max="15110" width="11.7109375" style="23" customWidth="1"/>
    <col min="15111" max="15111" width="6.28515625" style="23" customWidth="1"/>
    <col min="15112" max="15116" width="12.5703125" style="23" bestFit="1" customWidth="1"/>
    <col min="15117" max="15119" width="11.28515625" style="23" bestFit="1" customWidth="1"/>
    <col min="15120" max="15120" width="10.85546875" style="23" bestFit="1" customWidth="1"/>
    <col min="15121" max="15121" width="11.28515625" style="23" bestFit="1" customWidth="1"/>
    <col min="15122" max="15360" width="9.140625" style="23"/>
    <col min="15361" max="15361" width="29.140625" style="23" customWidth="1"/>
    <col min="15362" max="15362" width="33.85546875" style="23" customWidth="1"/>
    <col min="15363" max="15363" width="27.5703125" style="23" customWidth="1"/>
    <col min="15364" max="15364" width="11" style="23" customWidth="1"/>
    <col min="15365" max="15365" width="6.85546875" style="23" bestFit="1" customWidth="1"/>
    <col min="15366" max="15366" width="11.7109375" style="23" customWidth="1"/>
    <col min="15367" max="15367" width="6.28515625" style="23" customWidth="1"/>
    <col min="15368" max="15372" width="12.5703125" style="23" bestFit="1" customWidth="1"/>
    <col min="15373" max="15375" width="11.28515625" style="23" bestFit="1" customWidth="1"/>
    <col min="15376" max="15376" width="10.85546875" style="23" bestFit="1" customWidth="1"/>
    <col min="15377" max="15377" width="11.28515625" style="23" bestFit="1" customWidth="1"/>
    <col min="15378" max="15616" width="9.140625" style="23"/>
    <col min="15617" max="15617" width="29.140625" style="23" customWidth="1"/>
    <col min="15618" max="15618" width="33.85546875" style="23" customWidth="1"/>
    <col min="15619" max="15619" width="27.5703125" style="23" customWidth="1"/>
    <col min="15620" max="15620" width="11" style="23" customWidth="1"/>
    <col min="15621" max="15621" width="6.85546875" style="23" bestFit="1" customWidth="1"/>
    <col min="15622" max="15622" width="11.7109375" style="23" customWidth="1"/>
    <col min="15623" max="15623" width="6.28515625" style="23" customWidth="1"/>
    <col min="15624" max="15628" width="12.5703125" style="23" bestFit="1" customWidth="1"/>
    <col min="15629" max="15631" width="11.28515625" style="23" bestFit="1" customWidth="1"/>
    <col min="15632" max="15632" width="10.85546875" style="23" bestFit="1" customWidth="1"/>
    <col min="15633" max="15633" width="11.28515625" style="23" bestFit="1" customWidth="1"/>
    <col min="15634" max="15872" width="9.140625" style="23"/>
    <col min="15873" max="15873" width="29.140625" style="23" customWidth="1"/>
    <col min="15874" max="15874" width="33.85546875" style="23" customWidth="1"/>
    <col min="15875" max="15875" width="27.5703125" style="23" customWidth="1"/>
    <col min="15876" max="15876" width="11" style="23" customWidth="1"/>
    <col min="15877" max="15877" width="6.85546875" style="23" bestFit="1" customWidth="1"/>
    <col min="15878" max="15878" width="11.7109375" style="23" customWidth="1"/>
    <col min="15879" max="15879" width="6.28515625" style="23" customWidth="1"/>
    <col min="15880" max="15884" width="12.5703125" style="23" bestFit="1" customWidth="1"/>
    <col min="15885" max="15887" width="11.28515625" style="23" bestFit="1" customWidth="1"/>
    <col min="15888" max="15888" width="10.85546875" style="23" bestFit="1" customWidth="1"/>
    <col min="15889" max="15889" width="11.28515625" style="23" bestFit="1" customWidth="1"/>
    <col min="15890" max="16128" width="9.140625" style="23"/>
    <col min="16129" max="16129" width="29.140625" style="23" customWidth="1"/>
    <col min="16130" max="16130" width="33.85546875" style="23" customWidth="1"/>
    <col min="16131" max="16131" width="27.5703125" style="23" customWidth="1"/>
    <col min="16132" max="16132" width="11" style="23" customWidth="1"/>
    <col min="16133" max="16133" width="6.85546875" style="23" bestFit="1" customWidth="1"/>
    <col min="16134" max="16134" width="11.7109375" style="23" customWidth="1"/>
    <col min="16135" max="16135" width="6.28515625" style="23" customWidth="1"/>
    <col min="16136" max="16140" width="12.5703125" style="23" bestFit="1" customWidth="1"/>
    <col min="16141" max="16143" width="11.28515625" style="23" bestFit="1" customWidth="1"/>
    <col min="16144" max="16144" width="10.85546875" style="23" bestFit="1" customWidth="1"/>
    <col min="16145" max="16145" width="11.28515625" style="23" bestFit="1" customWidth="1"/>
    <col min="16146" max="16384" width="9.140625" style="23"/>
  </cols>
  <sheetData>
    <row r="1" spans="1:32" ht="71.25" customHeight="1" x14ac:dyDescent="0.25">
      <c r="I1" s="124" t="s">
        <v>166</v>
      </c>
      <c r="J1" s="125"/>
      <c r="K1" s="125"/>
      <c r="L1" s="125"/>
    </row>
    <row r="4" spans="1:32" ht="72" customHeight="1" x14ac:dyDescent="0.25">
      <c r="F4" s="24"/>
      <c r="G4" s="24"/>
      <c r="H4" s="24"/>
      <c r="I4" s="124" t="s">
        <v>30</v>
      </c>
      <c r="J4" s="124"/>
      <c r="K4" s="124"/>
      <c r="L4" s="124"/>
    </row>
    <row r="6" spans="1:32" ht="43.5" customHeight="1" x14ac:dyDescent="0.25">
      <c r="A6" s="126" t="s">
        <v>31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32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32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 x14ac:dyDescent="0.25">
      <c r="A9" s="127" t="s">
        <v>32</v>
      </c>
      <c r="B9" s="127" t="s">
        <v>33</v>
      </c>
      <c r="C9" s="127" t="s">
        <v>34</v>
      </c>
      <c r="D9" s="129" t="s">
        <v>35</v>
      </c>
      <c r="E9" s="129"/>
      <c r="F9" s="129"/>
      <c r="G9" s="129"/>
      <c r="H9" s="129" t="s">
        <v>36</v>
      </c>
      <c r="I9" s="129"/>
      <c r="J9" s="129"/>
      <c r="K9" s="129"/>
      <c r="L9" s="129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x14ac:dyDescent="0.25">
      <c r="A10" s="128"/>
      <c r="B10" s="128"/>
      <c r="C10" s="128"/>
      <c r="D10" s="27" t="s">
        <v>37</v>
      </c>
      <c r="E10" s="27" t="s">
        <v>38</v>
      </c>
      <c r="F10" s="27" t="s">
        <v>39</v>
      </c>
      <c r="G10" s="27" t="s">
        <v>40</v>
      </c>
      <c r="H10" s="27">
        <v>2014</v>
      </c>
      <c r="I10" s="27">
        <v>2015</v>
      </c>
      <c r="J10" s="27">
        <v>2016</v>
      </c>
      <c r="K10" s="27">
        <v>2017</v>
      </c>
      <c r="L10" s="27" t="s">
        <v>41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ht="47.25" customHeight="1" x14ac:dyDescent="0.25">
      <c r="A11" s="130" t="s">
        <v>42</v>
      </c>
      <c r="B11" s="130" t="s">
        <v>43</v>
      </c>
      <c r="C11" s="28" t="s">
        <v>44</v>
      </c>
      <c r="D11" s="29" t="s">
        <v>45</v>
      </c>
      <c r="E11" s="29" t="s">
        <v>45</v>
      </c>
      <c r="F11" s="29" t="s">
        <v>45</v>
      </c>
      <c r="G11" s="29" t="s">
        <v>45</v>
      </c>
      <c r="H11" s="30">
        <f>H16+H39+H46+H28</f>
        <v>23386.402000000002</v>
      </c>
      <c r="I11" s="30">
        <f>I16+I39+I46+I28</f>
        <v>13555</v>
      </c>
      <c r="J11" s="30">
        <f>J16+J39+J46+J28</f>
        <v>22407.1</v>
      </c>
      <c r="K11" s="30">
        <f>K16+K39+K46+K28</f>
        <v>24141.57</v>
      </c>
      <c r="L11" s="30">
        <f>H11+I11+J11+K11</f>
        <v>83490.072</v>
      </c>
      <c r="M11" s="31"/>
      <c r="N11" s="31"/>
      <c r="O11" s="31"/>
      <c r="P11" s="31"/>
      <c r="Q11" s="31"/>
      <c r="R11" s="31"/>
      <c r="S11" s="31"/>
      <c r="T11" s="31"/>
      <c r="U11" s="31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x14ac:dyDescent="0.25">
      <c r="A12" s="131"/>
      <c r="B12" s="131"/>
      <c r="C12" s="32" t="s">
        <v>46</v>
      </c>
      <c r="D12" s="32" t="s">
        <v>45</v>
      </c>
      <c r="E12" s="32" t="s">
        <v>45</v>
      </c>
      <c r="F12" s="32" t="s">
        <v>45</v>
      </c>
      <c r="G12" s="32" t="s">
        <v>45</v>
      </c>
      <c r="H12" s="33" t="s">
        <v>45</v>
      </c>
      <c r="I12" s="33" t="s">
        <v>45</v>
      </c>
      <c r="J12" s="33" t="s">
        <v>45</v>
      </c>
      <c r="K12" s="33" t="s">
        <v>45</v>
      </c>
      <c r="L12" s="33" t="s">
        <v>45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30" x14ac:dyDescent="0.25">
      <c r="A13" s="131"/>
      <c r="B13" s="131"/>
      <c r="C13" s="34" t="s">
        <v>7</v>
      </c>
      <c r="D13" s="32">
        <v>241</v>
      </c>
      <c r="E13" s="32" t="s">
        <v>45</v>
      </c>
      <c r="F13" s="32" t="s">
        <v>45</v>
      </c>
      <c r="G13" s="32" t="s">
        <v>45</v>
      </c>
      <c r="H13" s="33">
        <f>H18+H30+H41+H48</f>
        <v>23331.951999999997</v>
      </c>
      <c r="I13" s="33">
        <f>I18+I41+I48+I30</f>
        <v>10055</v>
      </c>
      <c r="J13" s="33">
        <f>J18+J41+J48+J30</f>
        <v>22407.1</v>
      </c>
      <c r="K13" s="33">
        <f>K18+K41+K48+K30</f>
        <v>24141.57</v>
      </c>
      <c r="L13" s="33">
        <f>H13+I13+J13+K13</f>
        <v>79935.622000000003</v>
      </c>
      <c r="M13" s="35"/>
      <c r="N13" s="35"/>
      <c r="O13" s="35"/>
      <c r="P13" s="35"/>
      <c r="Q13" s="35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ht="75" x14ac:dyDescent="0.25">
      <c r="A14" s="131"/>
      <c r="B14" s="131"/>
      <c r="C14" s="34" t="s">
        <v>47</v>
      </c>
      <c r="D14" s="32">
        <v>248</v>
      </c>
      <c r="E14" s="32" t="s">
        <v>45</v>
      </c>
      <c r="F14" s="32" t="s">
        <v>45</v>
      </c>
      <c r="G14" s="32" t="s">
        <v>45</v>
      </c>
      <c r="H14" s="33">
        <f>H19</f>
        <v>54.45</v>
      </c>
      <c r="I14" s="33"/>
      <c r="J14" s="33"/>
      <c r="K14" s="33"/>
      <c r="L14" s="33">
        <f>H14+I14+J14+K14</f>
        <v>54.45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30" x14ac:dyDescent="0.25">
      <c r="A15" s="132"/>
      <c r="B15" s="132"/>
      <c r="C15" s="34" t="s">
        <v>48</v>
      </c>
      <c r="D15" s="32">
        <v>242</v>
      </c>
      <c r="E15" s="32" t="s">
        <v>45</v>
      </c>
      <c r="F15" s="32" t="s">
        <v>45</v>
      </c>
      <c r="G15" s="32" t="s">
        <v>45</v>
      </c>
      <c r="H15" s="33"/>
      <c r="I15" s="33">
        <f>I38</f>
        <v>3500</v>
      </c>
      <c r="J15" s="33"/>
      <c r="K15" s="33"/>
      <c r="L15" s="33">
        <f>L38</f>
        <v>3500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ht="45" x14ac:dyDescent="0.25">
      <c r="A16" s="133" t="s">
        <v>49</v>
      </c>
      <c r="B16" s="134" t="s">
        <v>50</v>
      </c>
      <c r="C16" s="36" t="s">
        <v>44</v>
      </c>
      <c r="D16" s="37" t="s">
        <v>45</v>
      </c>
      <c r="E16" s="37" t="s">
        <v>45</v>
      </c>
      <c r="F16" s="37" t="s">
        <v>45</v>
      </c>
      <c r="G16" s="37" t="s">
        <v>45</v>
      </c>
      <c r="H16" s="38">
        <f>H18+H19</f>
        <v>591.85</v>
      </c>
      <c r="I16" s="38">
        <f>I18+I19</f>
        <v>555</v>
      </c>
      <c r="J16" s="38">
        <f>J18+J19</f>
        <v>756.6</v>
      </c>
      <c r="K16" s="38">
        <f>K18+K19</f>
        <v>858.2</v>
      </c>
      <c r="L16" s="38">
        <f>H16+I16+J16+K16</f>
        <v>2761.6499999999996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x14ac:dyDescent="0.25">
      <c r="A17" s="133"/>
      <c r="B17" s="134"/>
      <c r="C17" s="36" t="s">
        <v>46</v>
      </c>
      <c r="D17" s="37" t="s">
        <v>45</v>
      </c>
      <c r="E17" s="37" t="s">
        <v>45</v>
      </c>
      <c r="F17" s="37" t="s">
        <v>45</v>
      </c>
      <c r="G17" s="37" t="s">
        <v>45</v>
      </c>
      <c r="H17" s="39" t="s">
        <v>45</v>
      </c>
      <c r="I17" s="39" t="s">
        <v>45</v>
      </c>
      <c r="J17" s="39" t="s">
        <v>45</v>
      </c>
      <c r="K17" s="39" t="s">
        <v>45</v>
      </c>
      <c r="L17" s="39" t="s">
        <v>45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 ht="30" x14ac:dyDescent="0.25">
      <c r="A18" s="133"/>
      <c r="B18" s="134"/>
      <c r="C18" s="36" t="s">
        <v>7</v>
      </c>
      <c r="D18" s="40">
        <v>241</v>
      </c>
      <c r="E18" s="40" t="s">
        <v>45</v>
      </c>
      <c r="F18" s="40" t="s">
        <v>45</v>
      </c>
      <c r="G18" s="40" t="s">
        <v>45</v>
      </c>
      <c r="H18" s="39">
        <f>H22+H23+H27</f>
        <v>537.4</v>
      </c>
      <c r="I18" s="39">
        <f>I22+I23+I27</f>
        <v>555</v>
      </c>
      <c r="J18" s="39">
        <f>J22+J23+J27</f>
        <v>756.6</v>
      </c>
      <c r="K18" s="39">
        <f>K22+K23+K27</f>
        <v>858.2</v>
      </c>
      <c r="L18" s="39">
        <f>H18+I18+J18+K18</f>
        <v>2707.2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2" ht="75" x14ac:dyDescent="0.25">
      <c r="A19" s="133"/>
      <c r="B19" s="134"/>
      <c r="C19" s="36" t="s">
        <v>47</v>
      </c>
      <c r="D19" s="40">
        <v>248</v>
      </c>
      <c r="E19" s="40" t="s">
        <v>45</v>
      </c>
      <c r="F19" s="40" t="s">
        <v>45</v>
      </c>
      <c r="G19" s="40" t="s">
        <v>45</v>
      </c>
      <c r="H19" s="39">
        <f>H26</f>
        <v>54.45</v>
      </c>
      <c r="I19" s="39">
        <f>I26</f>
        <v>0</v>
      </c>
      <c r="J19" s="39">
        <f>J26</f>
        <v>0</v>
      </c>
      <c r="K19" s="39">
        <f>K26</f>
        <v>0</v>
      </c>
      <c r="L19" s="39">
        <f>H19+I19+J19+K19</f>
        <v>54.45</v>
      </c>
      <c r="M19" s="26"/>
      <c r="N19" s="26"/>
      <c r="O19" s="26"/>
      <c r="P19" s="26" t="s">
        <v>51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1:32" ht="31.5" customHeight="1" x14ac:dyDescent="0.25">
      <c r="A20" s="127" t="s">
        <v>52</v>
      </c>
      <c r="B20" s="136" t="s">
        <v>53</v>
      </c>
      <c r="C20" s="41" t="s">
        <v>54</v>
      </c>
      <c r="D20" s="27" t="s">
        <v>45</v>
      </c>
      <c r="E20" s="27" t="s">
        <v>45</v>
      </c>
      <c r="F20" s="27" t="s">
        <v>45</v>
      </c>
      <c r="G20" s="27" t="s">
        <v>45</v>
      </c>
      <c r="H20" s="42">
        <f>H22+H23</f>
        <v>537.4</v>
      </c>
      <c r="I20" s="42">
        <f>I22+I23</f>
        <v>500</v>
      </c>
      <c r="J20" s="42">
        <f>J22+J23</f>
        <v>700</v>
      </c>
      <c r="K20" s="42">
        <f>K22+K23</f>
        <v>800</v>
      </c>
      <c r="L20" s="42">
        <f>H20+I20+J20+K20</f>
        <v>2537.4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 x14ac:dyDescent="0.25">
      <c r="A21" s="135"/>
      <c r="B21" s="137"/>
      <c r="C21" s="41" t="s">
        <v>46</v>
      </c>
      <c r="D21" s="27" t="s">
        <v>45</v>
      </c>
      <c r="E21" s="27" t="s">
        <v>45</v>
      </c>
      <c r="F21" s="27" t="s">
        <v>45</v>
      </c>
      <c r="G21" s="27" t="s">
        <v>45</v>
      </c>
      <c r="H21" s="42" t="s">
        <v>45</v>
      </c>
      <c r="I21" s="42" t="s">
        <v>45</v>
      </c>
      <c r="J21" s="42" t="s">
        <v>45</v>
      </c>
      <c r="K21" s="42" t="s">
        <v>45</v>
      </c>
      <c r="L21" s="42" t="s">
        <v>45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x14ac:dyDescent="0.25">
      <c r="A22" s="135"/>
      <c r="B22" s="137"/>
      <c r="C22" s="136" t="s">
        <v>7</v>
      </c>
      <c r="D22" s="127">
        <v>241</v>
      </c>
      <c r="E22" s="139" t="s">
        <v>55</v>
      </c>
      <c r="F22" s="139" t="s">
        <v>56</v>
      </c>
      <c r="G22" s="43" t="s">
        <v>57</v>
      </c>
      <c r="H22" s="42">
        <f>'[1]1.2.'!H11</f>
        <v>121</v>
      </c>
      <c r="I22" s="42">
        <f>'[1]1.2.'!I11</f>
        <v>0</v>
      </c>
      <c r="J22" s="42">
        <f>'[1]1.2.'!J11</f>
        <v>0</v>
      </c>
      <c r="K22" s="42">
        <f>'[1]1.2.'!K11</f>
        <v>0</v>
      </c>
      <c r="L22" s="42">
        <f>H22+I22+J22+K22</f>
        <v>121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x14ac:dyDescent="0.25">
      <c r="A23" s="128"/>
      <c r="B23" s="138"/>
      <c r="C23" s="138"/>
      <c r="D23" s="128"/>
      <c r="E23" s="140"/>
      <c r="F23" s="140"/>
      <c r="G23" s="43" t="s">
        <v>58</v>
      </c>
      <c r="H23" s="42">
        <f>'[1]1.2.'!H12</f>
        <v>416.4</v>
      </c>
      <c r="I23" s="42">
        <f>'[1]1.2.'!I12</f>
        <v>500</v>
      </c>
      <c r="J23" s="42">
        <f>'[1]1.2.'!J12</f>
        <v>700</v>
      </c>
      <c r="K23" s="42">
        <f>'[1]1.2.'!K12</f>
        <v>800</v>
      </c>
      <c r="L23" s="42">
        <f>H23+I23+J23+K23</f>
        <v>2416.4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ht="31.5" customHeight="1" x14ac:dyDescent="0.25">
      <c r="A24" s="127" t="s">
        <v>52</v>
      </c>
      <c r="B24" s="136" t="s">
        <v>59</v>
      </c>
      <c r="C24" s="41" t="s">
        <v>54</v>
      </c>
      <c r="D24" s="27" t="s">
        <v>45</v>
      </c>
      <c r="E24" s="27" t="s">
        <v>45</v>
      </c>
      <c r="F24" s="27" t="s">
        <v>45</v>
      </c>
      <c r="G24" s="27" t="s">
        <v>45</v>
      </c>
      <c r="H24" s="42">
        <f>H26+H27</f>
        <v>54.45</v>
      </c>
      <c r="I24" s="42">
        <f>I26+I27</f>
        <v>55</v>
      </c>
      <c r="J24" s="42">
        <f>J26+J27</f>
        <v>56.6</v>
      </c>
      <c r="K24" s="42">
        <f>K26+K27</f>
        <v>58.2</v>
      </c>
      <c r="L24" s="42">
        <f>L26+L27</f>
        <v>224.25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2" x14ac:dyDescent="0.25">
      <c r="A25" s="135"/>
      <c r="B25" s="137"/>
      <c r="C25" s="41" t="s">
        <v>46</v>
      </c>
      <c r="D25" s="27" t="s">
        <v>45</v>
      </c>
      <c r="E25" s="27" t="s">
        <v>45</v>
      </c>
      <c r="F25" s="27" t="s">
        <v>45</v>
      </c>
      <c r="G25" s="27" t="s">
        <v>45</v>
      </c>
      <c r="H25" s="42" t="s">
        <v>45</v>
      </c>
      <c r="I25" s="42" t="s">
        <v>45</v>
      </c>
      <c r="J25" s="42" t="s">
        <v>45</v>
      </c>
      <c r="K25" s="42" t="s">
        <v>45</v>
      </c>
      <c r="L25" s="42" t="s">
        <v>45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 ht="75" x14ac:dyDescent="0.25">
      <c r="A26" s="135"/>
      <c r="B26" s="137"/>
      <c r="C26" s="41" t="s">
        <v>47</v>
      </c>
      <c r="D26" s="27">
        <v>248</v>
      </c>
      <c r="E26" s="43" t="s">
        <v>55</v>
      </c>
      <c r="F26" s="43" t="s">
        <v>60</v>
      </c>
      <c r="G26" s="43" t="s">
        <v>57</v>
      </c>
      <c r="H26" s="42">
        <f>'[1]1.2.'!H14</f>
        <v>54.45</v>
      </c>
      <c r="I26" s="42">
        <f>'[1]1.2.'!I14</f>
        <v>0</v>
      </c>
      <c r="J26" s="42">
        <f>'[1]1.2.'!J14</f>
        <v>0</v>
      </c>
      <c r="K26" s="42">
        <f>'[1]1.2.'!K14</f>
        <v>0</v>
      </c>
      <c r="L26" s="42">
        <f>H26+I26+J26+K26</f>
        <v>54.45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1:32" ht="30" x14ac:dyDescent="0.25">
      <c r="A27" s="128"/>
      <c r="B27" s="138"/>
      <c r="C27" s="41" t="s">
        <v>7</v>
      </c>
      <c r="D27" s="27">
        <v>241</v>
      </c>
      <c r="E27" s="43" t="s">
        <v>55</v>
      </c>
      <c r="F27" s="43" t="s">
        <v>60</v>
      </c>
      <c r="G27" s="43" t="s">
        <v>57</v>
      </c>
      <c r="H27" s="42">
        <f>'[1]1.2.'!H15</f>
        <v>0</v>
      </c>
      <c r="I27" s="42">
        <f>'[1]1.2.'!I15</f>
        <v>55</v>
      </c>
      <c r="J27" s="42">
        <f>'[1]1.2.'!J15</f>
        <v>56.6</v>
      </c>
      <c r="K27" s="42">
        <f>'[1]1.2.'!K15</f>
        <v>58.2</v>
      </c>
      <c r="L27" s="42">
        <f>'[1]1.2.'!L15</f>
        <v>169.8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ht="45" customHeight="1" x14ac:dyDescent="0.25">
      <c r="A28" s="141" t="s">
        <v>61</v>
      </c>
      <c r="B28" s="144" t="s">
        <v>62</v>
      </c>
      <c r="C28" s="36" t="s">
        <v>44</v>
      </c>
      <c r="D28" s="37" t="s">
        <v>45</v>
      </c>
      <c r="E28" s="37" t="s">
        <v>45</v>
      </c>
      <c r="F28" s="37" t="s">
        <v>45</v>
      </c>
      <c r="G28" s="37" t="s">
        <v>45</v>
      </c>
      <c r="H28" s="38">
        <f>H30+H31</f>
        <v>9600</v>
      </c>
      <c r="I28" s="38">
        <f>I30+I31</f>
        <v>4500</v>
      </c>
      <c r="J28" s="38">
        <f>J30+J31</f>
        <v>1617.85</v>
      </c>
      <c r="K28" s="38">
        <f>K30+K31</f>
        <v>1743.21</v>
      </c>
      <c r="L28" s="38">
        <f>L30+L31</f>
        <v>17461.059999999998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x14ac:dyDescent="0.25">
      <c r="A29" s="142"/>
      <c r="B29" s="145"/>
      <c r="C29" s="36" t="s">
        <v>46</v>
      </c>
      <c r="D29" s="40" t="s">
        <v>45</v>
      </c>
      <c r="E29" s="40" t="s">
        <v>45</v>
      </c>
      <c r="F29" s="40" t="s">
        <v>45</v>
      </c>
      <c r="G29" s="40" t="s">
        <v>45</v>
      </c>
      <c r="H29" s="39" t="s">
        <v>45</v>
      </c>
      <c r="I29" s="39" t="s">
        <v>45</v>
      </c>
      <c r="J29" s="39" t="s">
        <v>45</v>
      </c>
      <c r="K29" s="39" t="s">
        <v>45</v>
      </c>
      <c r="L29" s="39" t="s">
        <v>45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ht="30" x14ac:dyDescent="0.25">
      <c r="A30" s="142"/>
      <c r="B30" s="145"/>
      <c r="C30" s="36" t="s">
        <v>7</v>
      </c>
      <c r="D30" s="40">
        <v>241</v>
      </c>
      <c r="E30" s="40" t="s">
        <v>45</v>
      </c>
      <c r="F30" s="40" t="s">
        <v>45</v>
      </c>
      <c r="G30" s="40" t="s">
        <v>45</v>
      </c>
      <c r="H30" s="39">
        <f>SUM(H32:H37)</f>
        <v>9600</v>
      </c>
      <c r="I30" s="39">
        <f>SUM(I32:I37)</f>
        <v>1000</v>
      </c>
      <c r="J30" s="39">
        <f>SUM(J32:J37)</f>
        <v>1617.85</v>
      </c>
      <c r="K30" s="39">
        <f>SUM(K32:K37)</f>
        <v>1743.21</v>
      </c>
      <c r="L30" s="39">
        <f>SUM(L32:L37)</f>
        <v>13961.06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ht="30" x14ac:dyDescent="0.25">
      <c r="A31" s="143"/>
      <c r="B31" s="146"/>
      <c r="C31" s="44" t="s">
        <v>48</v>
      </c>
      <c r="D31" s="40">
        <v>242</v>
      </c>
      <c r="E31" s="40" t="s">
        <v>45</v>
      </c>
      <c r="F31" s="40" t="s">
        <v>45</v>
      </c>
      <c r="G31" s="40" t="s">
        <v>45</v>
      </c>
      <c r="H31" s="39">
        <f>H38</f>
        <v>0</v>
      </c>
      <c r="I31" s="39">
        <f>I38</f>
        <v>3500</v>
      </c>
      <c r="J31" s="39">
        <f>J38</f>
        <v>0</v>
      </c>
      <c r="K31" s="39">
        <f>K38</f>
        <v>0</v>
      </c>
      <c r="L31" s="39">
        <f>L38</f>
        <v>3500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ht="45" x14ac:dyDescent="0.25">
      <c r="A32" s="27" t="s">
        <v>52</v>
      </c>
      <c r="B32" s="45" t="s">
        <v>63</v>
      </c>
      <c r="C32" s="46" t="s">
        <v>7</v>
      </c>
      <c r="D32" s="27">
        <v>241</v>
      </c>
      <c r="E32" s="43" t="s">
        <v>64</v>
      </c>
      <c r="F32" s="43" t="s">
        <v>65</v>
      </c>
      <c r="G32" s="43" t="s">
        <v>58</v>
      </c>
      <c r="H32" s="42">
        <f>'[1]2.2.'!H11</f>
        <v>0</v>
      </c>
      <c r="I32" s="42">
        <f>'[1]2.2.'!I11</f>
        <v>0</v>
      </c>
      <c r="J32" s="42">
        <f>'[1]2.2.'!J11</f>
        <v>0</v>
      </c>
      <c r="K32" s="42">
        <f>'[1]2.2.'!K11</f>
        <v>0</v>
      </c>
      <c r="L32" s="42">
        <f t="shared" ref="L32:L37" si="0">H32+I32+J32+K32</f>
        <v>0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ht="45" x14ac:dyDescent="0.25">
      <c r="A33" s="27" t="s">
        <v>66</v>
      </c>
      <c r="B33" s="45" t="s">
        <v>67</v>
      </c>
      <c r="C33" s="46" t="s">
        <v>7</v>
      </c>
      <c r="D33" s="27">
        <v>241</v>
      </c>
      <c r="E33" s="43" t="s">
        <v>64</v>
      </c>
      <c r="F33" s="43" t="s">
        <v>68</v>
      </c>
      <c r="G33" s="43" t="s">
        <v>58</v>
      </c>
      <c r="H33" s="42">
        <f>'[1]2.2.'!H13</f>
        <v>0</v>
      </c>
      <c r="I33" s="42">
        <f>'[1]2.2.'!I13</f>
        <v>0</v>
      </c>
      <c r="J33" s="42">
        <f>'[1]2.2.'!J13</f>
        <v>0</v>
      </c>
      <c r="K33" s="42">
        <f>'[1]2.2.'!K13</f>
        <v>0</v>
      </c>
      <c r="L33" s="42">
        <f t="shared" si="0"/>
        <v>0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ht="45" x14ac:dyDescent="0.25">
      <c r="A34" s="27" t="s">
        <v>69</v>
      </c>
      <c r="B34" s="45" t="s">
        <v>70</v>
      </c>
      <c r="C34" s="46" t="s">
        <v>7</v>
      </c>
      <c r="D34" s="27">
        <v>241</v>
      </c>
      <c r="E34" s="43" t="s">
        <v>64</v>
      </c>
      <c r="F34" s="43" t="s">
        <v>71</v>
      </c>
      <c r="G34" s="43" t="s">
        <v>58</v>
      </c>
      <c r="H34" s="42">
        <f>'[1]2.2.'!H12</f>
        <v>0</v>
      </c>
      <c r="I34" s="42">
        <f>'[1]2.2.'!I12</f>
        <v>0</v>
      </c>
      <c r="J34" s="42">
        <f>'[1]2.2.'!J12</f>
        <v>0</v>
      </c>
      <c r="K34" s="42">
        <f>'[1]2.2.'!K12</f>
        <v>0</v>
      </c>
      <c r="L34" s="42">
        <f t="shared" si="0"/>
        <v>0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ht="60" x14ac:dyDescent="0.25">
      <c r="A35" s="47" t="s">
        <v>72</v>
      </c>
      <c r="B35" s="48" t="str">
        <f>'[1]2.2.'!B14</f>
        <v>Предоставление субсидии организациям сельского хозяйства на компенсацию расходов по оплате коммунальных услуг</v>
      </c>
      <c r="C35" s="46" t="s">
        <v>7</v>
      </c>
      <c r="D35" s="27" t="str">
        <f>'[1]2.2.'!D14</f>
        <v>241</v>
      </c>
      <c r="E35" s="27" t="str">
        <f>'[1]2.2.'!E14</f>
        <v>0405</v>
      </c>
      <c r="F35" s="27" t="str">
        <f>'[1]2.2.'!F14</f>
        <v>0828281</v>
      </c>
      <c r="G35" s="27" t="str">
        <f>'[1]2.2.'!G14</f>
        <v>810</v>
      </c>
      <c r="H35" s="42">
        <f>'[1]2.2.'!H14</f>
        <v>9600</v>
      </c>
      <c r="I35" s="42">
        <f>'[1]2.2.'!I14</f>
        <v>0</v>
      </c>
      <c r="J35" s="42">
        <f>'[1]2.2.'!J14</f>
        <v>0</v>
      </c>
      <c r="K35" s="42">
        <f>'[1]2.2.'!K14</f>
        <v>0</v>
      </c>
      <c r="L35" s="42">
        <f t="shared" si="0"/>
        <v>9600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142.5" customHeight="1" x14ac:dyDescent="0.25">
      <c r="A36" s="27" t="s">
        <v>73</v>
      </c>
      <c r="B36" s="49" t="str">
        <f>'[1]2.2.'!B15</f>
        <v>Предоставление субсидии  на возмещение части затрат производства и реализации сельскохозяйственной продукции</v>
      </c>
      <c r="C36" s="41" t="str">
        <f>'[1]2.2.'!C15</f>
        <v>Администрация Туруханского района</v>
      </c>
      <c r="D36" s="27">
        <f>'[1]2.2.'!D15</f>
        <v>241</v>
      </c>
      <c r="E36" s="41" t="str">
        <f>'[1]2.2.'!E15</f>
        <v>0405</v>
      </c>
      <c r="F36" s="41" t="str">
        <f>'[1]2.2.'!F15</f>
        <v>0828293</v>
      </c>
      <c r="G36" s="41">
        <f>'[1]2.2.'!G15</f>
        <v>810</v>
      </c>
      <c r="H36" s="50">
        <f>'[1]2.2.'!H15</f>
        <v>0</v>
      </c>
      <c r="I36" s="42">
        <f>'[1]2.2.'!I15</f>
        <v>740</v>
      </c>
      <c r="J36" s="42">
        <f>'[1]2.2.'!J15</f>
        <v>1326.85</v>
      </c>
      <c r="K36" s="42">
        <f>'[1]2.2.'!K15</f>
        <v>1421.21</v>
      </c>
      <c r="L36" s="42">
        <f t="shared" si="0"/>
        <v>3488.06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ht="118.5" customHeight="1" x14ac:dyDescent="0.25">
      <c r="A37" s="27" t="s">
        <v>74</v>
      </c>
      <c r="B37" s="49" t="str">
        <f>'[1]2.2.'!B17</f>
        <v>Предоставление субсидий на возмещение части затрат  на приобретение крупно рогатого скота (коров, нетелей)  гражданам ведущим личное подсобное хозяйство на территории Туруханского района</v>
      </c>
      <c r="C37" s="41" t="str">
        <f>'[1]2.2.'!C17</f>
        <v>Администрация Туруханского района</v>
      </c>
      <c r="D37" s="27">
        <f>'[1]2.2.'!D17</f>
        <v>241</v>
      </c>
      <c r="E37" s="41" t="str">
        <f>'[1]2.2.'!E17</f>
        <v>0405</v>
      </c>
      <c r="F37" s="41" t="str">
        <f>'[1]2.2.'!F17</f>
        <v>0828294</v>
      </c>
      <c r="G37" s="41">
        <f>'[1]2.2.'!G17</f>
        <v>810</v>
      </c>
      <c r="H37" s="50">
        <f>'[1]2.2.'!H17</f>
        <v>0</v>
      </c>
      <c r="I37" s="42">
        <f>'[1]2.2.'!I17</f>
        <v>260</v>
      </c>
      <c r="J37" s="42">
        <f>'[1]2.2.'!J17</f>
        <v>291</v>
      </c>
      <c r="K37" s="42">
        <f>'[1]2.2.'!K17</f>
        <v>322</v>
      </c>
      <c r="L37" s="42">
        <f t="shared" si="0"/>
        <v>873</v>
      </c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ht="118.5" customHeight="1" x14ac:dyDescent="0.25">
      <c r="A38" s="27" t="s">
        <v>75</v>
      </c>
      <c r="B38" s="27" t="str">
        <f>'[1]2.2.'!B19</f>
        <v>Создание условий для ведения охотхозяйственной деятельности на территории Туруханского района</v>
      </c>
      <c r="C38" s="27" t="str">
        <f>'[1]2.2.'!C19</f>
        <v>Территориальное управление</v>
      </c>
      <c r="D38" s="27">
        <f>'[1]2.2.'!D19</f>
        <v>242</v>
      </c>
      <c r="E38" s="27">
        <f>'[1]2.2.'!E19</f>
        <v>412</v>
      </c>
      <c r="F38" s="27">
        <f>'[1]2.2.'!F19</f>
        <v>828305</v>
      </c>
      <c r="G38" s="27">
        <f>'[1]2.2.'!G19</f>
        <v>630</v>
      </c>
      <c r="H38" s="27">
        <f>'[1]2.2.'!H19</f>
        <v>0</v>
      </c>
      <c r="I38" s="27">
        <f>'[1]2.2.'!I19</f>
        <v>3500</v>
      </c>
      <c r="J38" s="27">
        <f>'[1]2.2.'!J19</f>
        <v>0</v>
      </c>
      <c r="K38" s="27">
        <f>'[1]2.2.'!K19</f>
        <v>0</v>
      </c>
      <c r="L38" s="27">
        <f>'[1]2.2.'!L19</f>
        <v>3500</v>
      </c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ht="58.5" customHeight="1" x14ac:dyDescent="0.25">
      <c r="A39" s="133" t="s">
        <v>76</v>
      </c>
      <c r="B39" s="147" t="s">
        <v>77</v>
      </c>
      <c r="C39" s="51" t="s">
        <v>44</v>
      </c>
      <c r="D39" s="37" t="s">
        <v>45</v>
      </c>
      <c r="E39" s="37" t="s">
        <v>45</v>
      </c>
      <c r="F39" s="37" t="s">
        <v>45</v>
      </c>
      <c r="G39" s="37" t="s">
        <v>45</v>
      </c>
      <c r="H39" s="38">
        <f>H41</f>
        <v>4694.5519999999997</v>
      </c>
      <c r="I39" s="38">
        <f>I41</f>
        <v>0</v>
      </c>
      <c r="J39" s="38">
        <f>J41</f>
        <v>11082.15</v>
      </c>
      <c r="K39" s="38">
        <f>K41</f>
        <v>12186.89</v>
      </c>
      <c r="L39" s="38">
        <f>L41</f>
        <v>27963.591999999997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ht="62.25" customHeight="1" x14ac:dyDescent="0.25">
      <c r="A40" s="133"/>
      <c r="B40" s="147"/>
      <c r="C40" s="36" t="s">
        <v>46</v>
      </c>
      <c r="D40" s="37" t="s">
        <v>45</v>
      </c>
      <c r="E40" s="37" t="s">
        <v>45</v>
      </c>
      <c r="F40" s="37" t="s">
        <v>45</v>
      </c>
      <c r="G40" s="37" t="s">
        <v>45</v>
      </c>
      <c r="H40" s="39" t="s">
        <v>45</v>
      </c>
      <c r="I40" s="39" t="s">
        <v>45</v>
      </c>
      <c r="J40" s="39" t="s">
        <v>45</v>
      </c>
      <c r="K40" s="39" t="s">
        <v>45</v>
      </c>
      <c r="L40" s="39" t="s">
        <v>45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30" x14ac:dyDescent="0.25">
      <c r="A41" s="133"/>
      <c r="B41" s="147"/>
      <c r="C41" s="36" t="s">
        <v>7</v>
      </c>
      <c r="D41" s="40">
        <v>241</v>
      </c>
      <c r="E41" s="40" t="s">
        <v>45</v>
      </c>
      <c r="F41" s="40" t="s">
        <v>45</v>
      </c>
      <c r="G41" s="40" t="s">
        <v>45</v>
      </c>
      <c r="H41" s="39">
        <f>H44+H45</f>
        <v>4694.5519999999997</v>
      </c>
      <c r="I41" s="39">
        <f>I44+I45</f>
        <v>0</v>
      </c>
      <c r="J41" s="39">
        <f>J44+J45</f>
        <v>11082.15</v>
      </c>
      <c r="K41" s="39">
        <f>K44+K45</f>
        <v>12186.89</v>
      </c>
      <c r="L41" s="39">
        <f>H41+I41+J41+K41</f>
        <v>27963.591999999997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47.25" customHeight="1" x14ac:dyDescent="0.25">
      <c r="A42" s="127" t="s">
        <v>52</v>
      </c>
      <c r="B42" s="148" t="s">
        <v>78</v>
      </c>
      <c r="C42" s="41" t="s">
        <v>79</v>
      </c>
      <c r="D42" s="27" t="s">
        <v>45</v>
      </c>
      <c r="E42" s="27" t="s">
        <v>45</v>
      </c>
      <c r="F42" s="27" t="s">
        <v>45</v>
      </c>
      <c r="G42" s="27" t="s">
        <v>45</v>
      </c>
      <c r="H42" s="52">
        <f>H44+H45</f>
        <v>4694.5519999999997</v>
      </c>
      <c r="I42" s="52">
        <f>I44+I45</f>
        <v>0</v>
      </c>
      <c r="J42" s="52">
        <f>J44+J45</f>
        <v>11082.15</v>
      </c>
      <c r="K42" s="52">
        <f>K44+K45</f>
        <v>12186.89</v>
      </c>
      <c r="L42" s="52">
        <f>L44+L45</f>
        <v>27963.592000000001</v>
      </c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x14ac:dyDescent="0.25">
      <c r="A43" s="135"/>
      <c r="B43" s="149"/>
      <c r="C43" s="41" t="s">
        <v>46</v>
      </c>
      <c r="D43" s="27" t="s">
        <v>45</v>
      </c>
      <c r="E43" s="27" t="s">
        <v>45</v>
      </c>
      <c r="F43" s="27" t="s">
        <v>45</v>
      </c>
      <c r="G43" s="27" t="s">
        <v>45</v>
      </c>
      <c r="H43" s="42" t="s">
        <v>45</v>
      </c>
      <c r="I43" s="42" t="s">
        <v>45</v>
      </c>
      <c r="J43" s="42" t="s">
        <v>45</v>
      </c>
      <c r="K43" s="42" t="s">
        <v>45</v>
      </c>
      <c r="L43" s="42" t="s">
        <v>45</v>
      </c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31.5" customHeight="1" x14ac:dyDescent="0.25">
      <c r="A44" s="135"/>
      <c r="B44" s="149"/>
      <c r="C44" s="136" t="s">
        <v>7</v>
      </c>
      <c r="D44" s="151">
        <v>241</v>
      </c>
      <c r="E44" s="139" t="s">
        <v>55</v>
      </c>
      <c r="F44" s="139" t="s">
        <v>80</v>
      </c>
      <c r="G44" s="43">
        <v>810</v>
      </c>
      <c r="H44" s="42">
        <f>'[1]3.2.'!H12</f>
        <v>4694.5519999999997</v>
      </c>
      <c r="I44" s="42">
        <f>'[1]3.2.'!I12</f>
        <v>0</v>
      </c>
      <c r="J44" s="42">
        <f>'[1]3.2.'!J12</f>
        <v>7216.54</v>
      </c>
      <c r="K44" s="42">
        <f>'[1]3.2.'!K12</f>
        <v>7935.93</v>
      </c>
      <c r="L44" s="42">
        <f>H44+I44+J44+K44</f>
        <v>19847.022000000001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x14ac:dyDescent="0.25">
      <c r="A45" s="128"/>
      <c r="B45" s="150"/>
      <c r="C45" s="138"/>
      <c r="D45" s="152"/>
      <c r="E45" s="140"/>
      <c r="F45" s="140"/>
      <c r="G45" s="43" t="s">
        <v>81</v>
      </c>
      <c r="H45" s="42">
        <f>'[1]3.2.'!H13</f>
        <v>0</v>
      </c>
      <c r="I45" s="42">
        <f>'[1]3.2.'!I13</f>
        <v>0</v>
      </c>
      <c r="J45" s="42">
        <f>'[1]3.2.'!J13</f>
        <v>3865.61</v>
      </c>
      <c r="K45" s="42">
        <f>'[1]3.2.'!K13</f>
        <v>4250.96</v>
      </c>
      <c r="L45" s="42">
        <f>H45+I45+J45+K45</f>
        <v>8116.57</v>
      </c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54.75" customHeight="1" x14ac:dyDescent="0.25">
      <c r="A46" s="141" t="s">
        <v>82</v>
      </c>
      <c r="B46" s="153" t="s">
        <v>83</v>
      </c>
      <c r="C46" s="40" t="s">
        <v>44</v>
      </c>
      <c r="D46" s="37" t="s">
        <v>45</v>
      </c>
      <c r="E46" s="37" t="s">
        <v>45</v>
      </c>
      <c r="F46" s="37" t="s">
        <v>45</v>
      </c>
      <c r="G46" s="37" t="s">
        <v>45</v>
      </c>
      <c r="H46" s="38">
        <f>H48</f>
        <v>8500</v>
      </c>
      <c r="I46" s="38">
        <f>I48</f>
        <v>8500</v>
      </c>
      <c r="J46" s="38">
        <f>J48</f>
        <v>8950.5</v>
      </c>
      <c r="K46" s="38">
        <f>K48</f>
        <v>9353.27</v>
      </c>
      <c r="L46" s="38">
        <f>L48</f>
        <v>35303.770000000004</v>
      </c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spans="1:32" ht="39.75" customHeight="1" x14ac:dyDescent="0.25">
      <c r="A47" s="142"/>
      <c r="B47" s="154"/>
      <c r="C47" s="40" t="s">
        <v>46</v>
      </c>
      <c r="D47" s="40" t="s">
        <v>45</v>
      </c>
      <c r="E47" s="40" t="s">
        <v>45</v>
      </c>
      <c r="F47" s="40" t="s">
        <v>45</v>
      </c>
      <c r="G47" s="40" t="s">
        <v>45</v>
      </c>
      <c r="H47" s="39" t="s">
        <v>45</v>
      </c>
      <c r="I47" s="39" t="s">
        <v>45</v>
      </c>
      <c r="J47" s="39" t="s">
        <v>45</v>
      </c>
      <c r="K47" s="39" t="s">
        <v>45</v>
      </c>
      <c r="L47" s="39" t="s">
        <v>45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ht="40.5" customHeight="1" x14ac:dyDescent="0.25">
      <c r="A48" s="143"/>
      <c r="B48" s="155"/>
      <c r="C48" s="40" t="s">
        <v>7</v>
      </c>
      <c r="D48" s="40">
        <v>241</v>
      </c>
      <c r="E48" s="40" t="s">
        <v>45</v>
      </c>
      <c r="F48" s="40" t="s">
        <v>45</v>
      </c>
      <c r="G48" s="40" t="s">
        <v>45</v>
      </c>
      <c r="H48" s="39">
        <f>H49</f>
        <v>8500</v>
      </c>
      <c r="I48" s="39">
        <f>I49</f>
        <v>8500</v>
      </c>
      <c r="J48" s="39">
        <f>J49</f>
        <v>8950.5</v>
      </c>
      <c r="K48" s="39">
        <f>K49</f>
        <v>9353.27</v>
      </c>
      <c r="L48" s="39">
        <f>H48+I48+J48+K48</f>
        <v>35303.770000000004</v>
      </c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spans="1:32" ht="60" x14ac:dyDescent="0.25">
      <c r="A49" s="27" t="s">
        <v>84</v>
      </c>
      <c r="B49" s="49" t="s">
        <v>85</v>
      </c>
      <c r="C49" s="27" t="s">
        <v>7</v>
      </c>
      <c r="D49" s="27">
        <v>241</v>
      </c>
      <c r="E49" s="43" t="s">
        <v>55</v>
      </c>
      <c r="F49" s="43" t="s">
        <v>86</v>
      </c>
      <c r="G49" s="43" t="s">
        <v>58</v>
      </c>
      <c r="H49" s="42">
        <f>'[1]4.2.'!G9</f>
        <v>8500</v>
      </c>
      <c r="I49" s="42">
        <f>'[1]4.2.'!H9</f>
        <v>8500</v>
      </c>
      <c r="J49" s="42">
        <f>'[1]4.2.'!I9</f>
        <v>8950.5</v>
      </c>
      <c r="K49" s="42">
        <f>'[1]4.2.'!J9</f>
        <v>9353.27</v>
      </c>
      <c r="L49" s="42">
        <f>H49+I49+J49+K49</f>
        <v>35303.770000000004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spans="1:32" x14ac:dyDescent="0.25">
      <c r="A50" s="53"/>
      <c r="B50" s="54"/>
      <c r="C50" s="53"/>
      <c r="D50" s="53"/>
      <c r="E50" s="53"/>
      <c r="F50" s="53"/>
      <c r="G50" s="53"/>
      <c r="H50" s="55"/>
      <c r="I50" s="55"/>
      <c r="J50" s="55"/>
      <c r="K50" s="55"/>
      <c r="L50" s="55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1:32" x14ac:dyDescent="0.25">
      <c r="A51" s="53"/>
      <c r="B51" s="54"/>
      <c r="C51" s="53"/>
      <c r="D51" s="53"/>
      <c r="E51" s="53"/>
      <c r="F51" s="53"/>
      <c r="G51" s="53"/>
      <c r="H51" s="55"/>
      <c r="I51" s="55"/>
      <c r="J51" s="55"/>
      <c r="K51" s="55"/>
      <c r="L51" s="55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spans="1:32" x14ac:dyDescent="0.25">
      <c r="A52" s="53"/>
      <c r="B52" s="54"/>
      <c r="C52" s="53"/>
      <c r="D52" s="53"/>
      <c r="E52" s="53"/>
      <c r="F52" s="53"/>
      <c r="G52" s="53"/>
      <c r="H52" s="55"/>
      <c r="I52" s="55"/>
      <c r="J52" s="55"/>
      <c r="K52" s="55"/>
      <c r="L52" s="55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spans="1:32" ht="18.75" x14ac:dyDescent="0.25">
      <c r="A53" s="118"/>
      <c r="B53" s="118"/>
      <c r="C53" s="22"/>
      <c r="D53" s="22"/>
      <c r="E53" s="22"/>
      <c r="F53" s="22"/>
      <c r="G53" s="22"/>
      <c r="H53" s="22"/>
      <c r="I53" s="22"/>
      <c r="J53" s="55"/>
      <c r="K53" s="55"/>
      <c r="L53" s="55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spans="1:32" ht="18.75" x14ac:dyDescent="0.25">
      <c r="A54" s="118"/>
      <c r="B54" s="118"/>
      <c r="C54" s="22"/>
      <c r="D54" s="22"/>
      <c r="E54" s="22"/>
      <c r="F54" s="22"/>
      <c r="G54" s="22"/>
      <c r="H54" s="123"/>
      <c r="I54" s="123"/>
      <c r="J54" s="55"/>
      <c r="K54" s="55"/>
      <c r="L54" s="55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spans="1:32" ht="15.75" x14ac:dyDescent="0.25">
      <c r="A55" s="113"/>
      <c r="B55" s="113"/>
      <c r="C55" s="1"/>
      <c r="D55" s="1"/>
      <c r="E55" s="1"/>
      <c r="F55" s="1"/>
      <c r="G55" s="1"/>
      <c r="H55" s="1"/>
      <c r="I55" s="1"/>
      <c r="J55" s="55"/>
      <c r="K55" s="55"/>
      <c r="L55" s="55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spans="1:32" ht="15.75" x14ac:dyDescent="0.25">
      <c r="A56" s="113"/>
      <c r="B56" s="113"/>
      <c r="C56" s="1"/>
      <c r="D56" s="1"/>
      <c r="E56" s="1"/>
      <c r="F56" s="1"/>
      <c r="G56" s="1"/>
      <c r="H56" s="157"/>
      <c r="I56" s="157"/>
      <c r="J56" s="55"/>
      <c r="K56" s="55"/>
      <c r="L56" s="55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1:32" x14ac:dyDescent="0.25">
      <c r="A57" s="53"/>
      <c r="B57" s="54"/>
      <c r="C57" s="53"/>
      <c r="D57" s="53"/>
      <c r="E57" s="53"/>
      <c r="F57" s="53"/>
      <c r="G57" s="53"/>
      <c r="H57" s="55"/>
      <c r="I57" s="55"/>
      <c r="J57" s="55"/>
      <c r="K57" s="55"/>
      <c r="L57" s="55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2" x14ac:dyDescent="0.25">
      <c r="A58" s="53"/>
      <c r="B58" s="54"/>
      <c r="C58" s="53"/>
      <c r="D58" s="53"/>
      <c r="E58" s="53"/>
      <c r="F58" s="53"/>
      <c r="G58" s="53"/>
      <c r="H58" s="55"/>
      <c r="I58" s="55"/>
      <c r="J58" s="55"/>
      <c r="K58" s="55"/>
      <c r="L58" s="55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2" x14ac:dyDescent="0.25">
      <c r="A59" s="53"/>
      <c r="B59" s="54"/>
      <c r="C59" s="53"/>
      <c r="D59" s="53"/>
      <c r="E59" s="53"/>
      <c r="F59" s="53"/>
      <c r="G59" s="53"/>
      <c r="H59" s="55"/>
      <c r="I59" s="55"/>
      <c r="J59" s="55"/>
      <c r="K59" s="55"/>
      <c r="L59" s="55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spans="1:32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spans="1:32" x14ac:dyDescent="0.25">
      <c r="A61" s="124"/>
      <c r="B61" s="124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spans="1:32" x14ac:dyDescent="0.25">
      <c r="A62" s="124"/>
      <c r="B62" s="124"/>
      <c r="C62" s="26"/>
      <c r="D62" s="26"/>
      <c r="E62" s="26"/>
      <c r="F62" s="26"/>
      <c r="G62" s="26"/>
      <c r="H62" s="156"/>
      <c r="I62" s="15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spans="1:32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spans="1:32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spans="1:32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spans="1:32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spans="1:32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spans="1:32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spans="1:32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spans="1:32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spans="1:32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spans="1:32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spans="1:32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spans="1:32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spans="1:32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spans="1:32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spans="1:32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spans="1:32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spans="1:32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spans="1:32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spans="1:32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spans="1:32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spans="1:32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spans="1:32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spans="1:32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spans="1:32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spans="1:32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spans="1:32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spans="1:32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spans="1:32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</sheetData>
  <mergeCells count="41">
    <mergeCell ref="A61:B61"/>
    <mergeCell ref="A62:B62"/>
    <mergeCell ref="H62:I62"/>
    <mergeCell ref="A53:B53"/>
    <mergeCell ref="A54:B54"/>
    <mergeCell ref="H54:I54"/>
    <mergeCell ref="A55:B55"/>
    <mergeCell ref="A56:B56"/>
    <mergeCell ref="H56:I56"/>
    <mergeCell ref="C44:C45"/>
    <mergeCell ref="D44:D45"/>
    <mergeCell ref="E44:E45"/>
    <mergeCell ref="F44:F45"/>
    <mergeCell ref="A46:A48"/>
    <mergeCell ref="B46:B48"/>
    <mergeCell ref="A28:A31"/>
    <mergeCell ref="B28:B31"/>
    <mergeCell ref="A39:A41"/>
    <mergeCell ref="B39:B41"/>
    <mergeCell ref="A42:A45"/>
    <mergeCell ref="B42:B45"/>
    <mergeCell ref="C22:C23"/>
    <mergeCell ref="D22:D23"/>
    <mergeCell ref="E22:E23"/>
    <mergeCell ref="F22:F23"/>
    <mergeCell ref="A24:A27"/>
    <mergeCell ref="B24:B27"/>
    <mergeCell ref="A11:A15"/>
    <mergeCell ref="B11:B15"/>
    <mergeCell ref="A16:A19"/>
    <mergeCell ref="B16:B19"/>
    <mergeCell ref="A20:A23"/>
    <mergeCell ref="B20:B23"/>
    <mergeCell ref="I1:L1"/>
    <mergeCell ref="I4:L4"/>
    <mergeCell ref="A6:L6"/>
    <mergeCell ref="A9:A10"/>
    <mergeCell ref="B9:B10"/>
    <mergeCell ref="C9:C10"/>
    <mergeCell ref="D9:G9"/>
    <mergeCell ref="H9:L9"/>
  </mergeCells>
  <pageMargins left="0.70866141732283472" right="0.31496062992125984" top="0.74803149606299213" bottom="0.74803149606299213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view="pageBreakPreview" zoomScale="60" zoomScaleNormal="100" workbookViewId="0">
      <selection activeCell="E4" sqref="E4"/>
    </sheetView>
  </sheetViews>
  <sheetFormatPr defaultRowHeight="15.75" x14ac:dyDescent="0.25"/>
  <cols>
    <col min="1" max="1" width="23" style="1" customWidth="1"/>
    <col min="2" max="2" width="29.42578125" style="1" customWidth="1"/>
    <col min="3" max="3" width="55.42578125" style="1" customWidth="1"/>
    <col min="4" max="7" width="14.5703125" style="1" customWidth="1"/>
    <col min="8" max="8" width="15.85546875" style="1" customWidth="1"/>
    <col min="9" max="13" width="10.140625" style="1" bestFit="1" customWidth="1"/>
    <col min="14" max="256" width="9.140625" style="1"/>
    <col min="257" max="257" width="23" style="1" customWidth="1"/>
    <col min="258" max="258" width="29.42578125" style="1" customWidth="1"/>
    <col min="259" max="259" width="55.42578125" style="1" customWidth="1"/>
    <col min="260" max="263" width="14.5703125" style="1" customWidth="1"/>
    <col min="264" max="264" width="15.85546875" style="1" customWidth="1"/>
    <col min="265" max="269" width="10.140625" style="1" bestFit="1" customWidth="1"/>
    <col min="270" max="512" width="9.140625" style="1"/>
    <col min="513" max="513" width="23" style="1" customWidth="1"/>
    <col min="514" max="514" width="29.42578125" style="1" customWidth="1"/>
    <col min="515" max="515" width="55.42578125" style="1" customWidth="1"/>
    <col min="516" max="519" width="14.5703125" style="1" customWidth="1"/>
    <col min="520" max="520" width="15.85546875" style="1" customWidth="1"/>
    <col min="521" max="525" width="10.140625" style="1" bestFit="1" customWidth="1"/>
    <col min="526" max="768" width="9.140625" style="1"/>
    <col min="769" max="769" width="23" style="1" customWidth="1"/>
    <col min="770" max="770" width="29.42578125" style="1" customWidth="1"/>
    <col min="771" max="771" width="55.42578125" style="1" customWidth="1"/>
    <col min="772" max="775" width="14.5703125" style="1" customWidth="1"/>
    <col min="776" max="776" width="15.85546875" style="1" customWidth="1"/>
    <col min="777" max="781" width="10.140625" style="1" bestFit="1" customWidth="1"/>
    <col min="782" max="1024" width="9.140625" style="1"/>
    <col min="1025" max="1025" width="23" style="1" customWidth="1"/>
    <col min="1026" max="1026" width="29.42578125" style="1" customWidth="1"/>
    <col min="1027" max="1027" width="55.42578125" style="1" customWidth="1"/>
    <col min="1028" max="1031" width="14.5703125" style="1" customWidth="1"/>
    <col min="1032" max="1032" width="15.85546875" style="1" customWidth="1"/>
    <col min="1033" max="1037" width="10.140625" style="1" bestFit="1" customWidth="1"/>
    <col min="1038" max="1280" width="9.140625" style="1"/>
    <col min="1281" max="1281" width="23" style="1" customWidth="1"/>
    <col min="1282" max="1282" width="29.42578125" style="1" customWidth="1"/>
    <col min="1283" max="1283" width="55.42578125" style="1" customWidth="1"/>
    <col min="1284" max="1287" width="14.5703125" style="1" customWidth="1"/>
    <col min="1288" max="1288" width="15.85546875" style="1" customWidth="1"/>
    <col min="1289" max="1293" width="10.140625" style="1" bestFit="1" customWidth="1"/>
    <col min="1294" max="1536" width="9.140625" style="1"/>
    <col min="1537" max="1537" width="23" style="1" customWidth="1"/>
    <col min="1538" max="1538" width="29.42578125" style="1" customWidth="1"/>
    <col min="1539" max="1539" width="55.42578125" style="1" customWidth="1"/>
    <col min="1540" max="1543" width="14.5703125" style="1" customWidth="1"/>
    <col min="1544" max="1544" width="15.85546875" style="1" customWidth="1"/>
    <col min="1545" max="1549" width="10.140625" style="1" bestFit="1" customWidth="1"/>
    <col min="1550" max="1792" width="9.140625" style="1"/>
    <col min="1793" max="1793" width="23" style="1" customWidth="1"/>
    <col min="1794" max="1794" width="29.42578125" style="1" customWidth="1"/>
    <col min="1795" max="1795" width="55.42578125" style="1" customWidth="1"/>
    <col min="1796" max="1799" width="14.5703125" style="1" customWidth="1"/>
    <col min="1800" max="1800" width="15.85546875" style="1" customWidth="1"/>
    <col min="1801" max="1805" width="10.140625" style="1" bestFit="1" customWidth="1"/>
    <col min="1806" max="2048" width="9.140625" style="1"/>
    <col min="2049" max="2049" width="23" style="1" customWidth="1"/>
    <col min="2050" max="2050" width="29.42578125" style="1" customWidth="1"/>
    <col min="2051" max="2051" width="55.42578125" style="1" customWidth="1"/>
    <col min="2052" max="2055" width="14.5703125" style="1" customWidth="1"/>
    <col min="2056" max="2056" width="15.85546875" style="1" customWidth="1"/>
    <col min="2057" max="2061" width="10.140625" style="1" bestFit="1" customWidth="1"/>
    <col min="2062" max="2304" width="9.140625" style="1"/>
    <col min="2305" max="2305" width="23" style="1" customWidth="1"/>
    <col min="2306" max="2306" width="29.42578125" style="1" customWidth="1"/>
    <col min="2307" max="2307" width="55.42578125" style="1" customWidth="1"/>
    <col min="2308" max="2311" width="14.5703125" style="1" customWidth="1"/>
    <col min="2312" max="2312" width="15.85546875" style="1" customWidth="1"/>
    <col min="2313" max="2317" width="10.140625" style="1" bestFit="1" customWidth="1"/>
    <col min="2318" max="2560" width="9.140625" style="1"/>
    <col min="2561" max="2561" width="23" style="1" customWidth="1"/>
    <col min="2562" max="2562" width="29.42578125" style="1" customWidth="1"/>
    <col min="2563" max="2563" width="55.42578125" style="1" customWidth="1"/>
    <col min="2564" max="2567" width="14.5703125" style="1" customWidth="1"/>
    <col min="2568" max="2568" width="15.85546875" style="1" customWidth="1"/>
    <col min="2569" max="2573" width="10.140625" style="1" bestFit="1" customWidth="1"/>
    <col min="2574" max="2816" width="9.140625" style="1"/>
    <col min="2817" max="2817" width="23" style="1" customWidth="1"/>
    <col min="2818" max="2818" width="29.42578125" style="1" customWidth="1"/>
    <col min="2819" max="2819" width="55.42578125" style="1" customWidth="1"/>
    <col min="2820" max="2823" width="14.5703125" style="1" customWidth="1"/>
    <col min="2824" max="2824" width="15.85546875" style="1" customWidth="1"/>
    <col min="2825" max="2829" width="10.140625" style="1" bestFit="1" customWidth="1"/>
    <col min="2830" max="3072" width="9.140625" style="1"/>
    <col min="3073" max="3073" width="23" style="1" customWidth="1"/>
    <col min="3074" max="3074" width="29.42578125" style="1" customWidth="1"/>
    <col min="3075" max="3075" width="55.42578125" style="1" customWidth="1"/>
    <col min="3076" max="3079" width="14.5703125" style="1" customWidth="1"/>
    <col min="3080" max="3080" width="15.85546875" style="1" customWidth="1"/>
    <col min="3081" max="3085" width="10.140625" style="1" bestFit="1" customWidth="1"/>
    <col min="3086" max="3328" width="9.140625" style="1"/>
    <col min="3329" max="3329" width="23" style="1" customWidth="1"/>
    <col min="3330" max="3330" width="29.42578125" style="1" customWidth="1"/>
    <col min="3331" max="3331" width="55.42578125" style="1" customWidth="1"/>
    <col min="3332" max="3335" width="14.5703125" style="1" customWidth="1"/>
    <col min="3336" max="3336" width="15.85546875" style="1" customWidth="1"/>
    <col min="3337" max="3341" width="10.140625" style="1" bestFit="1" customWidth="1"/>
    <col min="3342" max="3584" width="9.140625" style="1"/>
    <col min="3585" max="3585" width="23" style="1" customWidth="1"/>
    <col min="3586" max="3586" width="29.42578125" style="1" customWidth="1"/>
    <col min="3587" max="3587" width="55.42578125" style="1" customWidth="1"/>
    <col min="3588" max="3591" width="14.5703125" style="1" customWidth="1"/>
    <col min="3592" max="3592" width="15.85546875" style="1" customWidth="1"/>
    <col min="3593" max="3597" width="10.140625" style="1" bestFit="1" customWidth="1"/>
    <col min="3598" max="3840" width="9.140625" style="1"/>
    <col min="3841" max="3841" width="23" style="1" customWidth="1"/>
    <col min="3842" max="3842" width="29.42578125" style="1" customWidth="1"/>
    <col min="3843" max="3843" width="55.42578125" style="1" customWidth="1"/>
    <col min="3844" max="3847" width="14.5703125" style="1" customWidth="1"/>
    <col min="3848" max="3848" width="15.85546875" style="1" customWidth="1"/>
    <col min="3849" max="3853" width="10.140625" style="1" bestFit="1" customWidth="1"/>
    <col min="3854" max="4096" width="9.140625" style="1"/>
    <col min="4097" max="4097" width="23" style="1" customWidth="1"/>
    <col min="4098" max="4098" width="29.42578125" style="1" customWidth="1"/>
    <col min="4099" max="4099" width="55.42578125" style="1" customWidth="1"/>
    <col min="4100" max="4103" width="14.5703125" style="1" customWidth="1"/>
    <col min="4104" max="4104" width="15.85546875" style="1" customWidth="1"/>
    <col min="4105" max="4109" width="10.140625" style="1" bestFit="1" customWidth="1"/>
    <col min="4110" max="4352" width="9.140625" style="1"/>
    <col min="4353" max="4353" width="23" style="1" customWidth="1"/>
    <col min="4354" max="4354" width="29.42578125" style="1" customWidth="1"/>
    <col min="4355" max="4355" width="55.42578125" style="1" customWidth="1"/>
    <col min="4356" max="4359" width="14.5703125" style="1" customWidth="1"/>
    <col min="4360" max="4360" width="15.85546875" style="1" customWidth="1"/>
    <col min="4361" max="4365" width="10.140625" style="1" bestFit="1" customWidth="1"/>
    <col min="4366" max="4608" width="9.140625" style="1"/>
    <col min="4609" max="4609" width="23" style="1" customWidth="1"/>
    <col min="4610" max="4610" width="29.42578125" style="1" customWidth="1"/>
    <col min="4611" max="4611" width="55.42578125" style="1" customWidth="1"/>
    <col min="4612" max="4615" width="14.5703125" style="1" customWidth="1"/>
    <col min="4616" max="4616" width="15.85546875" style="1" customWidth="1"/>
    <col min="4617" max="4621" width="10.140625" style="1" bestFit="1" customWidth="1"/>
    <col min="4622" max="4864" width="9.140625" style="1"/>
    <col min="4865" max="4865" width="23" style="1" customWidth="1"/>
    <col min="4866" max="4866" width="29.42578125" style="1" customWidth="1"/>
    <col min="4867" max="4867" width="55.42578125" style="1" customWidth="1"/>
    <col min="4868" max="4871" width="14.5703125" style="1" customWidth="1"/>
    <col min="4872" max="4872" width="15.85546875" style="1" customWidth="1"/>
    <col min="4873" max="4877" width="10.140625" style="1" bestFit="1" customWidth="1"/>
    <col min="4878" max="5120" width="9.140625" style="1"/>
    <col min="5121" max="5121" width="23" style="1" customWidth="1"/>
    <col min="5122" max="5122" width="29.42578125" style="1" customWidth="1"/>
    <col min="5123" max="5123" width="55.42578125" style="1" customWidth="1"/>
    <col min="5124" max="5127" width="14.5703125" style="1" customWidth="1"/>
    <col min="5128" max="5128" width="15.85546875" style="1" customWidth="1"/>
    <col min="5129" max="5133" width="10.140625" style="1" bestFit="1" customWidth="1"/>
    <col min="5134" max="5376" width="9.140625" style="1"/>
    <col min="5377" max="5377" width="23" style="1" customWidth="1"/>
    <col min="5378" max="5378" width="29.42578125" style="1" customWidth="1"/>
    <col min="5379" max="5379" width="55.42578125" style="1" customWidth="1"/>
    <col min="5380" max="5383" width="14.5703125" style="1" customWidth="1"/>
    <col min="5384" max="5384" width="15.85546875" style="1" customWidth="1"/>
    <col min="5385" max="5389" width="10.140625" style="1" bestFit="1" customWidth="1"/>
    <col min="5390" max="5632" width="9.140625" style="1"/>
    <col min="5633" max="5633" width="23" style="1" customWidth="1"/>
    <col min="5634" max="5634" width="29.42578125" style="1" customWidth="1"/>
    <col min="5635" max="5635" width="55.42578125" style="1" customWidth="1"/>
    <col min="5636" max="5639" width="14.5703125" style="1" customWidth="1"/>
    <col min="5640" max="5640" width="15.85546875" style="1" customWidth="1"/>
    <col min="5641" max="5645" width="10.140625" style="1" bestFit="1" customWidth="1"/>
    <col min="5646" max="5888" width="9.140625" style="1"/>
    <col min="5889" max="5889" width="23" style="1" customWidth="1"/>
    <col min="5890" max="5890" width="29.42578125" style="1" customWidth="1"/>
    <col min="5891" max="5891" width="55.42578125" style="1" customWidth="1"/>
    <col min="5892" max="5895" width="14.5703125" style="1" customWidth="1"/>
    <col min="5896" max="5896" width="15.85546875" style="1" customWidth="1"/>
    <col min="5897" max="5901" width="10.140625" style="1" bestFit="1" customWidth="1"/>
    <col min="5902" max="6144" width="9.140625" style="1"/>
    <col min="6145" max="6145" width="23" style="1" customWidth="1"/>
    <col min="6146" max="6146" width="29.42578125" style="1" customWidth="1"/>
    <col min="6147" max="6147" width="55.42578125" style="1" customWidth="1"/>
    <col min="6148" max="6151" width="14.5703125" style="1" customWidth="1"/>
    <col min="6152" max="6152" width="15.85546875" style="1" customWidth="1"/>
    <col min="6153" max="6157" width="10.140625" style="1" bestFit="1" customWidth="1"/>
    <col min="6158" max="6400" width="9.140625" style="1"/>
    <col min="6401" max="6401" width="23" style="1" customWidth="1"/>
    <col min="6402" max="6402" width="29.42578125" style="1" customWidth="1"/>
    <col min="6403" max="6403" width="55.42578125" style="1" customWidth="1"/>
    <col min="6404" max="6407" width="14.5703125" style="1" customWidth="1"/>
    <col min="6408" max="6408" width="15.85546875" style="1" customWidth="1"/>
    <col min="6409" max="6413" width="10.140625" style="1" bestFit="1" customWidth="1"/>
    <col min="6414" max="6656" width="9.140625" style="1"/>
    <col min="6657" max="6657" width="23" style="1" customWidth="1"/>
    <col min="6658" max="6658" width="29.42578125" style="1" customWidth="1"/>
    <col min="6659" max="6659" width="55.42578125" style="1" customWidth="1"/>
    <col min="6660" max="6663" width="14.5703125" style="1" customWidth="1"/>
    <col min="6664" max="6664" width="15.85546875" style="1" customWidth="1"/>
    <col min="6665" max="6669" width="10.140625" style="1" bestFit="1" customWidth="1"/>
    <col min="6670" max="6912" width="9.140625" style="1"/>
    <col min="6913" max="6913" width="23" style="1" customWidth="1"/>
    <col min="6914" max="6914" width="29.42578125" style="1" customWidth="1"/>
    <col min="6915" max="6915" width="55.42578125" style="1" customWidth="1"/>
    <col min="6916" max="6919" width="14.5703125" style="1" customWidth="1"/>
    <col min="6920" max="6920" width="15.85546875" style="1" customWidth="1"/>
    <col min="6921" max="6925" width="10.140625" style="1" bestFit="1" customWidth="1"/>
    <col min="6926" max="7168" width="9.140625" style="1"/>
    <col min="7169" max="7169" width="23" style="1" customWidth="1"/>
    <col min="7170" max="7170" width="29.42578125" style="1" customWidth="1"/>
    <col min="7171" max="7171" width="55.42578125" style="1" customWidth="1"/>
    <col min="7172" max="7175" width="14.5703125" style="1" customWidth="1"/>
    <col min="7176" max="7176" width="15.85546875" style="1" customWidth="1"/>
    <col min="7177" max="7181" width="10.140625" style="1" bestFit="1" customWidth="1"/>
    <col min="7182" max="7424" width="9.140625" style="1"/>
    <col min="7425" max="7425" width="23" style="1" customWidth="1"/>
    <col min="7426" max="7426" width="29.42578125" style="1" customWidth="1"/>
    <col min="7427" max="7427" width="55.42578125" style="1" customWidth="1"/>
    <col min="7428" max="7431" width="14.5703125" style="1" customWidth="1"/>
    <col min="7432" max="7432" width="15.85546875" style="1" customWidth="1"/>
    <col min="7433" max="7437" width="10.140625" style="1" bestFit="1" customWidth="1"/>
    <col min="7438" max="7680" width="9.140625" style="1"/>
    <col min="7681" max="7681" width="23" style="1" customWidth="1"/>
    <col min="7682" max="7682" width="29.42578125" style="1" customWidth="1"/>
    <col min="7683" max="7683" width="55.42578125" style="1" customWidth="1"/>
    <col min="7684" max="7687" width="14.5703125" style="1" customWidth="1"/>
    <col min="7688" max="7688" width="15.85546875" style="1" customWidth="1"/>
    <col min="7689" max="7693" width="10.140625" style="1" bestFit="1" customWidth="1"/>
    <col min="7694" max="7936" width="9.140625" style="1"/>
    <col min="7937" max="7937" width="23" style="1" customWidth="1"/>
    <col min="7938" max="7938" width="29.42578125" style="1" customWidth="1"/>
    <col min="7939" max="7939" width="55.42578125" style="1" customWidth="1"/>
    <col min="7940" max="7943" width="14.5703125" style="1" customWidth="1"/>
    <col min="7944" max="7944" width="15.85546875" style="1" customWidth="1"/>
    <col min="7945" max="7949" width="10.140625" style="1" bestFit="1" customWidth="1"/>
    <col min="7950" max="8192" width="9.140625" style="1"/>
    <col min="8193" max="8193" width="23" style="1" customWidth="1"/>
    <col min="8194" max="8194" width="29.42578125" style="1" customWidth="1"/>
    <col min="8195" max="8195" width="55.42578125" style="1" customWidth="1"/>
    <col min="8196" max="8199" width="14.5703125" style="1" customWidth="1"/>
    <col min="8200" max="8200" width="15.85546875" style="1" customWidth="1"/>
    <col min="8201" max="8205" width="10.140625" style="1" bestFit="1" customWidth="1"/>
    <col min="8206" max="8448" width="9.140625" style="1"/>
    <col min="8449" max="8449" width="23" style="1" customWidth="1"/>
    <col min="8450" max="8450" width="29.42578125" style="1" customWidth="1"/>
    <col min="8451" max="8451" width="55.42578125" style="1" customWidth="1"/>
    <col min="8452" max="8455" width="14.5703125" style="1" customWidth="1"/>
    <col min="8456" max="8456" width="15.85546875" style="1" customWidth="1"/>
    <col min="8457" max="8461" width="10.140625" style="1" bestFit="1" customWidth="1"/>
    <col min="8462" max="8704" width="9.140625" style="1"/>
    <col min="8705" max="8705" width="23" style="1" customWidth="1"/>
    <col min="8706" max="8706" width="29.42578125" style="1" customWidth="1"/>
    <col min="8707" max="8707" width="55.42578125" style="1" customWidth="1"/>
    <col min="8708" max="8711" width="14.5703125" style="1" customWidth="1"/>
    <col min="8712" max="8712" width="15.85546875" style="1" customWidth="1"/>
    <col min="8713" max="8717" width="10.140625" style="1" bestFit="1" customWidth="1"/>
    <col min="8718" max="8960" width="9.140625" style="1"/>
    <col min="8961" max="8961" width="23" style="1" customWidth="1"/>
    <col min="8962" max="8962" width="29.42578125" style="1" customWidth="1"/>
    <col min="8963" max="8963" width="55.42578125" style="1" customWidth="1"/>
    <col min="8964" max="8967" width="14.5703125" style="1" customWidth="1"/>
    <col min="8968" max="8968" width="15.85546875" style="1" customWidth="1"/>
    <col min="8969" max="8973" width="10.140625" style="1" bestFit="1" customWidth="1"/>
    <col min="8974" max="9216" width="9.140625" style="1"/>
    <col min="9217" max="9217" width="23" style="1" customWidth="1"/>
    <col min="9218" max="9218" width="29.42578125" style="1" customWidth="1"/>
    <col min="9219" max="9219" width="55.42578125" style="1" customWidth="1"/>
    <col min="9220" max="9223" width="14.5703125" style="1" customWidth="1"/>
    <col min="9224" max="9224" width="15.85546875" style="1" customWidth="1"/>
    <col min="9225" max="9229" width="10.140625" style="1" bestFit="1" customWidth="1"/>
    <col min="9230" max="9472" width="9.140625" style="1"/>
    <col min="9473" max="9473" width="23" style="1" customWidth="1"/>
    <col min="9474" max="9474" width="29.42578125" style="1" customWidth="1"/>
    <col min="9475" max="9475" width="55.42578125" style="1" customWidth="1"/>
    <col min="9476" max="9479" width="14.5703125" style="1" customWidth="1"/>
    <col min="9480" max="9480" width="15.85546875" style="1" customWidth="1"/>
    <col min="9481" max="9485" width="10.140625" style="1" bestFit="1" customWidth="1"/>
    <col min="9486" max="9728" width="9.140625" style="1"/>
    <col min="9729" max="9729" width="23" style="1" customWidth="1"/>
    <col min="9730" max="9730" width="29.42578125" style="1" customWidth="1"/>
    <col min="9731" max="9731" width="55.42578125" style="1" customWidth="1"/>
    <col min="9732" max="9735" width="14.5703125" style="1" customWidth="1"/>
    <col min="9736" max="9736" width="15.85546875" style="1" customWidth="1"/>
    <col min="9737" max="9741" width="10.140625" style="1" bestFit="1" customWidth="1"/>
    <col min="9742" max="9984" width="9.140625" style="1"/>
    <col min="9985" max="9985" width="23" style="1" customWidth="1"/>
    <col min="9986" max="9986" width="29.42578125" style="1" customWidth="1"/>
    <col min="9987" max="9987" width="55.42578125" style="1" customWidth="1"/>
    <col min="9988" max="9991" width="14.5703125" style="1" customWidth="1"/>
    <col min="9992" max="9992" width="15.85546875" style="1" customWidth="1"/>
    <col min="9993" max="9997" width="10.140625" style="1" bestFit="1" customWidth="1"/>
    <col min="9998" max="10240" width="9.140625" style="1"/>
    <col min="10241" max="10241" width="23" style="1" customWidth="1"/>
    <col min="10242" max="10242" width="29.42578125" style="1" customWidth="1"/>
    <col min="10243" max="10243" width="55.42578125" style="1" customWidth="1"/>
    <col min="10244" max="10247" width="14.5703125" style="1" customWidth="1"/>
    <col min="10248" max="10248" width="15.85546875" style="1" customWidth="1"/>
    <col min="10249" max="10253" width="10.140625" style="1" bestFit="1" customWidth="1"/>
    <col min="10254" max="10496" width="9.140625" style="1"/>
    <col min="10497" max="10497" width="23" style="1" customWidth="1"/>
    <col min="10498" max="10498" width="29.42578125" style="1" customWidth="1"/>
    <col min="10499" max="10499" width="55.42578125" style="1" customWidth="1"/>
    <col min="10500" max="10503" width="14.5703125" style="1" customWidth="1"/>
    <col min="10504" max="10504" width="15.85546875" style="1" customWidth="1"/>
    <col min="10505" max="10509" width="10.140625" style="1" bestFit="1" customWidth="1"/>
    <col min="10510" max="10752" width="9.140625" style="1"/>
    <col min="10753" max="10753" width="23" style="1" customWidth="1"/>
    <col min="10754" max="10754" width="29.42578125" style="1" customWidth="1"/>
    <col min="10755" max="10755" width="55.42578125" style="1" customWidth="1"/>
    <col min="10756" max="10759" width="14.5703125" style="1" customWidth="1"/>
    <col min="10760" max="10760" width="15.85546875" style="1" customWidth="1"/>
    <col min="10761" max="10765" width="10.140625" style="1" bestFit="1" customWidth="1"/>
    <col min="10766" max="11008" width="9.140625" style="1"/>
    <col min="11009" max="11009" width="23" style="1" customWidth="1"/>
    <col min="11010" max="11010" width="29.42578125" style="1" customWidth="1"/>
    <col min="11011" max="11011" width="55.42578125" style="1" customWidth="1"/>
    <col min="11012" max="11015" width="14.5703125" style="1" customWidth="1"/>
    <col min="11016" max="11016" width="15.85546875" style="1" customWidth="1"/>
    <col min="11017" max="11021" width="10.140625" style="1" bestFit="1" customWidth="1"/>
    <col min="11022" max="11264" width="9.140625" style="1"/>
    <col min="11265" max="11265" width="23" style="1" customWidth="1"/>
    <col min="11266" max="11266" width="29.42578125" style="1" customWidth="1"/>
    <col min="11267" max="11267" width="55.42578125" style="1" customWidth="1"/>
    <col min="11268" max="11271" width="14.5703125" style="1" customWidth="1"/>
    <col min="11272" max="11272" width="15.85546875" style="1" customWidth="1"/>
    <col min="11273" max="11277" width="10.140625" style="1" bestFit="1" customWidth="1"/>
    <col min="11278" max="11520" width="9.140625" style="1"/>
    <col min="11521" max="11521" width="23" style="1" customWidth="1"/>
    <col min="11522" max="11522" width="29.42578125" style="1" customWidth="1"/>
    <col min="11523" max="11523" width="55.42578125" style="1" customWidth="1"/>
    <col min="11524" max="11527" width="14.5703125" style="1" customWidth="1"/>
    <col min="11528" max="11528" width="15.85546875" style="1" customWidth="1"/>
    <col min="11529" max="11533" width="10.140625" style="1" bestFit="1" customWidth="1"/>
    <col min="11534" max="11776" width="9.140625" style="1"/>
    <col min="11777" max="11777" width="23" style="1" customWidth="1"/>
    <col min="11778" max="11778" width="29.42578125" style="1" customWidth="1"/>
    <col min="11779" max="11779" width="55.42578125" style="1" customWidth="1"/>
    <col min="11780" max="11783" width="14.5703125" style="1" customWidth="1"/>
    <col min="11784" max="11784" width="15.85546875" style="1" customWidth="1"/>
    <col min="11785" max="11789" width="10.140625" style="1" bestFit="1" customWidth="1"/>
    <col min="11790" max="12032" width="9.140625" style="1"/>
    <col min="12033" max="12033" width="23" style="1" customWidth="1"/>
    <col min="12034" max="12034" width="29.42578125" style="1" customWidth="1"/>
    <col min="12035" max="12035" width="55.42578125" style="1" customWidth="1"/>
    <col min="12036" max="12039" width="14.5703125" style="1" customWidth="1"/>
    <col min="12040" max="12040" width="15.85546875" style="1" customWidth="1"/>
    <col min="12041" max="12045" width="10.140625" style="1" bestFit="1" customWidth="1"/>
    <col min="12046" max="12288" width="9.140625" style="1"/>
    <col min="12289" max="12289" width="23" style="1" customWidth="1"/>
    <col min="12290" max="12290" width="29.42578125" style="1" customWidth="1"/>
    <col min="12291" max="12291" width="55.42578125" style="1" customWidth="1"/>
    <col min="12292" max="12295" width="14.5703125" style="1" customWidth="1"/>
    <col min="12296" max="12296" width="15.85546875" style="1" customWidth="1"/>
    <col min="12297" max="12301" width="10.140625" style="1" bestFit="1" customWidth="1"/>
    <col min="12302" max="12544" width="9.140625" style="1"/>
    <col min="12545" max="12545" width="23" style="1" customWidth="1"/>
    <col min="12546" max="12546" width="29.42578125" style="1" customWidth="1"/>
    <col min="12547" max="12547" width="55.42578125" style="1" customWidth="1"/>
    <col min="12548" max="12551" width="14.5703125" style="1" customWidth="1"/>
    <col min="12552" max="12552" width="15.85546875" style="1" customWidth="1"/>
    <col min="12553" max="12557" width="10.140625" style="1" bestFit="1" customWidth="1"/>
    <col min="12558" max="12800" width="9.140625" style="1"/>
    <col min="12801" max="12801" width="23" style="1" customWidth="1"/>
    <col min="12802" max="12802" width="29.42578125" style="1" customWidth="1"/>
    <col min="12803" max="12803" width="55.42578125" style="1" customWidth="1"/>
    <col min="12804" max="12807" width="14.5703125" style="1" customWidth="1"/>
    <col min="12808" max="12808" width="15.85546875" style="1" customWidth="1"/>
    <col min="12809" max="12813" width="10.140625" style="1" bestFit="1" customWidth="1"/>
    <col min="12814" max="13056" width="9.140625" style="1"/>
    <col min="13057" max="13057" width="23" style="1" customWidth="1"/>
    <col min="13058" max="13058" width="29.42578125" style="1" customWidth="1"/>
    <col min="13059" max="13059" width="55.42578125" style="1" customWidth="1"/>
    <col min="13060" max="13063" width="14.5703125" style="1" customWidth="1"/>
    <col min="13064" max="13064" width="15.85546875" style="1" customWidth="1"/>
    <col min="13065" max="13069" width="10.140625" style="1" bestFit="1" customWidth="1"/>
    <col min="13070" max="13312" width="9.140625" style="1"/>
    <col min="13313" max="13313" width="23" style="1" customWidth="1"/>
    <col min="13314" max="13314" width="29.42578125" style="1" customWidth="1"/>
    <col min="13315" max="13315" width="55.42578125" style="1" customWidth="1"/>
    <col min="13316" max="13319" width="14.5703125" style="1" customWidth="1"/>
    <col min="13320" max="13320" width="15.85546875" style="1" customWidth="1"/>
    <col min="13321" max="13325" width="10.140625" style="1" bestFit="1" customWidth="1"/>
    <col min="13326" max="13568" width="9.140625" style="1"/>
    <col min="13569" max="13569" width="23" style="1" customWidth="1"/>
    <col min="13570" max="13570" width="29.42578125" style="1" customWidth="1"/>
    <col min="13571" max="13571" width="55.42578125" style="1" customWidth="1"/>
    <col min="13572" max="13575" width="14.5703125" style="1" customWidth="1"/>
    <col min="13576" max="13576" width="15.85546875" style="1" customWidth="1"/>
    <col min="13577" max="13581" width="10.140625" style="1" bestFit="1" customWidth="1"/>
    <col min="13582" max="13824" width="9.140625" style="1"/>
    <col min="13825" max="13825" width="23" style="1" customWidth="1"/>
    <col min="13826" max="13826" width="29.42578125" style="1" customWidth="1"/>
    <col min="13827" max="13827" width="55.42578125" style="1" customWidth="1"/>
    <col min="13828" max="13831" width="14.5703125" style="1" customWidth="1"/>
    <col min="13832" max="13832" width="15.85546875" style="1" customWidth="1"/>
    <col min="13833" max="13837" width="10.140625" style="1" bestFit="1" customWidth="1"/>
    <col min="13838" max="14080" width="9.140625" style="1"/>
    <col min="14081" max="14081" width="23" style="1" customWidth="1"/>
    <col min="14082" max="14082" width="29.42578125" style="1" customWidth="1"/>
    <col min="14083" max="14083" width="55.42578125" style="1" customWidth="1"/>
    <col min="14084" max="14087" width="14.5703125" style="1" customWidth="1"/>
    <col min="14088" max="14088" width="15.85546875" style="1" customWidth="1"/>
    <col min="14089" max="14093" width="10.140625" style="1" bestFit="1" customWidth="1"/>
    <col min="14094" max="14336" width="9.140625" style="1"/>
    <col min="14337" max="14337" width="23" style="1" customWidth="1"/>
    <col min="14338" max="14338" width="29.42578125" style="1" customWidth="1"/>
    <col min="14339" max="14339" width="55.42578125" style="1" customWidth="1"/>
    <col min="14340" max="14343" width="14.5703125" style="1" customWidth="1"/>
    <col min="14344" max="14344" width="15.85546875" style="1" customWidth="1"/>
    <col min="14345" max="14349" width="10.140625" style="1" bestFit="1" customWidth="1"/>
    <col min="14350" max="14592" width="9.140625" style="1"/>
    <col min="14593" max="14593" width="23" style="1" customWidth="1"/>
    <col min="14594" max="14594" width="29.42578125" style="1" customWidth="1"/>
    <col min="14595" max="14595" width="55.42578125" style="1" customWidth="1"/>
    <col min="14596" max="14599" width="14.5703125" style="1" customWidth="1"/>
    <col min="14600" max="14600" width="15.85546875" style="1" customWidth="1"/>
    <col min="14601" max="14605" width="10.140625" style="1" bestFit="1" customWidth="1"/>
    <col min="14606" max="14848" width="9.140625" style="1"/>
    <col min="14849" max="14849" width="23" style="1" customWidth="1"/>
    <col min="14850" max="14850" width="29.42578125" style="1" customWidth="1"/>
    <col min="14851" max="14851" width="55.42578125" style="1" customWidth="1"/>
    <col min="14852" max="14855" width="14.5703125" style="1" customWidth="1"/>
    <col min="14856" max="14856" width="15.85546875" style="1" customWidth="1"/>
    <col min="14857" max="14861" width="10.140625" style="1" bestFit="1" customWidth="1"/>
    <col min="14862" max="15104" width="9.140625" style="1"/>
    <col min="15105" max="15105" width="23" style="1" customWidth="1"/>
    <col min="15106" max="15106" width="29.42578125" style="1" customWidth="1"/>
    <col min="15107" max="15107" width="55.42578125" style="1" customWidth="1"/>
    <col min="15108" max="15111" width="14.5703125" style="1" customWidth="1"/>
    <col min="15112" max="15112" width="15.85546875" style="1" customWidth="1"/>
    <col min="15113" max="15117" width="10.140625" style="1" bestFit="1" customWidth="1"/>
    <col min="15118" max="15360" width="9.140625" style="1"/>
    <col min="15361" max="15361" width="23" style="1" customWidth="1"/>
    <col min="15362" max="15362" width="29.42578125" style="1" customWidth="1"/>
    <col min="15363" max="15363" width="55.42578125" style="1" customWidth="1"/>
    <col min="15364" max="15367" width="14.5703125" style="1" customWidth="1"/>
    <col min="15368" max="15368" width="15.85546875" style="1" customWidth="1"/>
    <col min="15369" max="15373" width="10.140625" style="1" bestFit="1" customWidth="1"/>
    <col min="15374" max="15616" width="9.140625" style="1"/>
    <col min="15617" max="15617" width="23" style="1" customWidth="1"/>
    <col min="15618" max="15618" width="29.42578125" style="1" customWidth="1"/>
    <col min="15619" max="15619" width="55.42578125" style="1" customWidth="1"/>
    <col min="15620" max="15623" width="14.5703125" style="1" customWidth="1"/>
    <col min="15624" max="15624" width="15.85546875" style="1" customWidth="1"/>
    <col min="15625" max="15629" width="10.140625" style="1" bestFit="1" customWidth="1"/>
    <col min="15630" max="15872" width="9.140625" style="1"/>
    <col min="15873" max="15873" width="23" style="1" customWidth="1"/>
    <col min="15874" max="15874" width="29.42578125" style="1" customWidth="1"/>
    <col min="15875" max="15875" width="55.42578125" style="1" customWidth="1"/>
    <col min="15876" max="15879" width="14.5703125" style="1" customWidth="1"/>
    <col min="15880" max="15880" width="15.85546875" style="1" customWidth="1"/>
    <col min="15881" max="15885" width="10.140625" style="1" bestFit="1" customWidth="1"/>
    <col min="15886" max="16128" width="9.140625" style="1"/>
    <col min="16129" max="16129" width="23" style="1" customWidth="1"/>
    <col min="16130" max="16130" width="29.42578125" style="1" customWidth="1"/>
    <col min="16131" max="16131" width="55.42578125" style="1" customWidth="1"/>
    <col min="16132" max="16135" width="14.5703125" style="1" customWidth="1"/>
    <col min="16136" max="16136" width="15.85546875" style="1" customWidth="1"/>
    <col min="16137" max="16141" width="10.140625" style="1" bestFit="1" customWidth="1"/>
    <col min="16142" max="16384" width="9.140625" style="1"/>
  </cols>
  <sheetData>
    <row r="1" spans="1:13" ht="70.5" customHeight="1" x14ac:dyDescent="0.25">
      <c r="F1" s="113" t="s">
        <v>167</v>
      </c>
      <c r="G1" s="113"/>
      <c r="H1" s="113"/>
    </row>
    <row r="4" spans="1:13" s="56" customFormat="1" ht="70.5" customHeight="1" x14ac:dyDescent="0.25">
      <c r="A4" s="1"/>
      <c r="B4" s="1"/>
      <c r="C4" s="1"/>
      <c r="E4" s="2"/>
      <c r="F4" s="113" t="s">
        <v>87</v>
      </c>
      <c r="G4" s="113"/>
      <c r="H4" s="113"/>
      <c r="I4" s="57"/>
      <c r="J4" s="57"/>
    </row>
    <row r="5" spans="1:13" s="56" customFormat="1" x14ac:dyDescent="0.25">
      <c r="A5" s="1"/>
      <c r="B5" s="1"/>
      <c r="C5" s="1"/>
      <c r="D5" s="19"/>
      <c r="E5" s="19"/>
      <c r="F5" s="19"/>
      <c r="G5" s="19"/>
      <c r="H5" s="19"/>
    </row>
    <row r="6" spans="1:13" s="56" customFormat="1" ht="52.5" customHeight="1" x14ac:dyDescent="0.25">
      <c r="A6" s="122" t="s">
        <v>88</v>
      </c>
      <c r="B6" s="122"/>
      <c r="C6" s="122"/>
      <c r="D6" s="122"/>
      <c r="E6" s="122"/>
      <c r="F6" s="122"/>
      <c r="G6" s="122"/>
      <c r="H6" s="122"/>
    </row>
    <row r="8" spans="1:13" x14ac:dyDescent="0.25">
      <c r="A8" s="111" t="s">
        <v>89</v>
      </c>
      <c r="B8" s="111" t="s">
        <v>90</v>
      </c>
      <c r="C8" s="111" t="s">
        <v>91</v>
      </c>
      <c r="D8" s="116" t="s">
        <v>92</v>
      </c>
      <c r="E8" s="116"/>
      <c r="F8" s="116"/>
      <c r="G8" s="116"/>
      <c r="H8" s="116"/>
    </row>
    <row r="9" spans="1:13" x14ac:dyDescent="0.25">
      <c r="A9" s="117"/>
      <c r="B9" s="117"/>
      <c r="C9" s="117"/>
      <c r="D9" s="4">
        <v>2014</v>
      </c>
      <c r="E9" s="4">
        <v>2015</v>
      </c>
      <c r="F9" s="4">
        <v>2016</v>
      </c>
      <c r="G9" s="4">
        <v>2017</v>
      </c>
      <c r="H9" s="4" t="s">
        <v>93</v>
      </c>
    </row>
    <row r="10" spans="1:13" x14ac:dyDescent="0.25">
      <c r="A10" s="111" t="s">
        <v>42</v>
      </c>
      <c r="B10" s="158" t="s">
        <v>94</v>
      </c>
      <c r="C10" s="58" t="s">
        <v>95</v>
      </c>
      <c r="D10" s="59">
        <f>D17+D23</f>
        <v>23386.401999999998</v>
      </c>
      <c r="E10" s="59">
        <f>E17+E23</f>
        <v>13555</v>
      </c>
      <c r="F10" s="59">
        <f>F17+F23</f>
        <v>22407.1</v>
      </c>
      <c r="G10" s="59">
        <f>G17+G23</f>
        <v>24141.57</v>
      </c>
      <c r="H10" s="59">
        <f>H17+H23</f>
        <v>83490.072</v>
      </c>
      <c r="I10" s="7"/>
      <c r="J10" s="7"/>
      <c r="K10" s="7"/>
      <c r="L10" s="7"/>
      <c r="M10" s="7"/>
    </row>
    <row r="11" spans="1:13" x14ac:dyDescent="0.25">
      <c r="A11" s="112"/>
      <c r="B11" s="159"/>
      <c r="C11" s="5" t="s">
        <v>96</v>
      </c>
      <c r="D11" s="60"/>
      <c r="E11" s="60"/>
      <c r="F11" s="60"/>
      <c r="G11" s="60"/>
      <c r="H11" s="60"/>
      <c r="I11" s="61"/>
      <c r="J11" s="61"/>
      <c r="K11" s="61"/>
      <c r="L11" s="61"/>
      <c r="M11" s="61"/>
    </row>
    <row r="12" spans="1:13" x14ac:dyDescent="0.25">
      <c r="A12" s="112"/>
      <c r="B12" s="159"/>
      <c r="C12" s="5" t="s">
        <v>97</v>
      </c>
      <c r="D12" s="60"/>
      <c r="E12" s="60"/>
      <c r="F12" s="60"/>
      <c r="G12" s="60"/>
      <c r="H12" s="60"/>
    </row>
    <row r="13" spans="1:13" x14ac:dyDescent="0.25">
      <c r="A13" s="112"/>
      <c r="B13" s="159"/>
      <c r="C13" s="5" t="s">
        <v>98</v>
      </c>
      <c r="D13" s="62"/>
      <c r="E13" s="62"/>
      <c r="F13" s="62"/>
      <c r="G13" s="62"/>
      <c r="H13" s="62"/>
    </row>
    <row r="14" spans="1:13" x14ac:dyDescent="0.25">
      <c r="A14" s="112"/>
      <c r="B14" s="159"/>
      <c r="C14" s="5" t="s">
        <v>99</v>
      </c>
      <c r="D14" s="62">
        <f>D20+D26</f>
        <v>23386.401999999998</v>
      </c>
      <c r="E14" s="62">
        <f>E20+E26</f>
        <v>13555</v>
      </c>
      <c r="F14" s="62">
        <f>F20+F26</f>
        <v>22407.1</v>
      </c>
      <c r="G14" s="62">
        <f>G20+G26</f>
        <v>24141.57</v>
      </c>
      <c r="H14" s="62">
        <f>H20+H26</f>
        <v>83490.072</v>
      </c>
    </row>
    <row r="15" spans="1:13" x14ac:dyDescent="0.25">
      <c r="A15" s="112"/>
      <c r="B15" s="159"/>
      <c r="C15" s="5" t="s">
        <v>100</v>
      </c>
      <c r="D15" s="62"/>
      <c r="E15" s="62"/>
      <c r="F15" s="62"/>
      <c r="G15" s="62"/>
      <c r="H15" s="62"/>
    </row>
    <row r="16" spans="1:13" x14ac:dyDescent="0.25">
      <c r="A16" s="112"/>
      <c r="B16" s="159"/>
      <c r="C16" s="5" t="s">
        <v>101</v>
      </c>
      <c r="D16" s="60"/>
      <c r="E16" s="60"/>
      <c r="F16" s="60"/>
      <c r="G16" s="60"/>
      <c r="H16" s="60"/>
    </row>
    <row r="17" spans="1:13" x14ac:dyDescent="0.25">
      <c r="A17" s="112"/>
      <c r="B17" s="159"/>
      <c r="C17" s="63" t="s">
        <v>7</v>
      </c>
      <c r="D17" s="64">
        <f>D20</f>
        <v>23331.951999999997</v>
      </c>
      <c r="E17" s="64">
        <f>E20</f>
        <v>13555</v>
      </c>
      <c r="F17" s="64">
        <f>F20</f>
        <v>22407.1</v>
      </c>
      <c r="G17" s="64">
        <f>G20</f>
        <v>24141.57</v>
      </c>
      <c r="H17" s="64">
        <f>H20</f>
        <v>83435.622000000003</v>
      </c>
    </row>
    <row r="18" spans="1:13" x14ac:dyDescent="0.25">
      <c r="A18" s="112"/>
      <c r="B18" s="159"/>
      <c r="C18" s="5" t="s">
        <v>97</v>
      </c>
      <c r="D18" s="62"/>
      <c r="E18" s="62"/>
      <c r="F18" s="62"/>
      <c r="G18" s="62"/>
      <c r="H18" s="62"/>
    </row>
    <row r="19" spans="1:13" x14ac:dyDescent="0.25">
      <c r="A19" s="112"/>
      <c r="B19" s="159"/>
      <c r="C19" s="5" t="s">
        <v>98</v>
      </c>
      <c r="D19" s="62"/>
      <c r="E19" s="62"/>
      <c r="F19" s="62"/>
      <c r="G19" s="62"/>
      <c r="H19" s="62"/>
    </row>
    <row r="20" spans="1:13" x14ac:dyDescent="0.25">
      <c r="A20" s="112"/>
      <c r="B20" s="159"/>
      <c r="C20" s="5" t="s">
        <v>99</v>
      </c>
      <c r="D20" s="62">
        <f>D34+D48+D56+D64</f>
        <v>23331.951999999997</v>
      </c>
      <c r="E20" s="62">
        <f>E34+E48+E56+E64</f>
        <v>13555</v>
      </c>
      <c r="F20" s="62">
        <f>F34+F48+F56+F64</f>
        <v>22407.1</v>
      </c>
      <c r="G20" s="62">
        <f>G34+G48+G56+G64</f>
        <v>24141.57</v>
      </c>
      <c r="H20" s="62">
        <f>D20+E20+F20+G20</f>
        <v>83435.622000000003</v>
      </c>
    </row>
    <row r="21" spans="1:13" x14ac:dyDescent="0.25">
      <c r="A21" s="112"/>
      <c r="B21" s="159"/>
      <c r="C21" s="5" t="s">
        <v>100</v>
      </c>
      <c r="D21" s="60"/>
      <c r="E21" s="60"/>
      <c r="F21" s="60"/>
      <c r="G21" s="60"/>
      <c r="H21" s="60"/>
    </row>
    <row r="22" spans="1:13" x14ac:dyDescent="0.25">
      <c r="A22" s="112"/>
      <c r="B22" s="159"/>
      <c r="C22" s="5" t="s">
        <v>101</v>
      </c>
      <c r="D22" s="62"/>
      <c r="E22" s="62"/>
      <c r="F22" s="62"/>
      <c r="G22" s="62"/>
      <c r="H22" s="62"/>
    </row>
    <row r="23" spans="1:13" ht="47.25" x14ac:dyDescent="0.25">
      <c r="A23" s="112"/>
      <c r="B23" s="159"/>
      <c r="C23" s="65" t="s">
        <v>102</v>
      </c>
      <c r="D23" s="64">
        <f>D26</f>
        <v>54.45</v>
      </c>
      <c r="E23" s="64">
        <f>E26</f>
        <v>0</v>
      </c>
      <c r="F23" s="64">
        <f>F26</f>
        <v>0</v>
      </c>
      <c r="G23" s="64">
        <f>G26</f>
        <v>0</v>
      </c>
      <c r="H23" s="64">
        <f>H26</f>
        <v>54.45</v>
      </c>
    </row>
    <row r="24" spans="1:13" x14ac:dyDescent="0.25">
      <c r="A24" s="112"/>
      <c r="B24" s="159"/>
      <c r="C24" s="5" t="s">
        <v>97</v>
      </c>
      <c r="D24" s="62"/>
      <c r="E24" s="62"/>
      <c r="F24" s="62"/>
      <c r="G24" s="62"/>
      <c r="H24" s="62"/>
    </row>
    <row r="25" spans="1:13" x14ac:dyDescent="0.25">
      <c r="A25" s="112"/>
      <c r="B25" s="159"/>
      <c r="C25" s="5" t="s">
        <v>98</v>
      </c>
      <c r="D25" s="62"/>
      <c r="E25" s="62"/>
      <c r="F25" s="62"/>
      <c r="G25" s="62"/>
      <c r="H25" s="62"/>
    </row>
    <row r="26" spans="1:13" x14ac:dyDescent="0.25">
      <c r="A26" s="112"/>
      <c r="B26" s="159"/>
      <c r="C26" s="5" t="s">
        <v>99</v>
      </c>
      <c r="D26" s="62">
        <f>D40</f>
        <v>54.45</v>
      </c>
      <c r="E26" s="62">
        <f>E40</f>
        <v>0</v>
      </c>
      <c r="F26" s="62">
        <f>F40</f>
        <v>0</v>
      </c>
      <c r="G26" s="62">
        <f>G40</f>
        <v>0</v>
      </c>
      <c r="H26" s="62">
        <f>D26+E26+F26+G26</f>
        <v>54.45</v>
      </c>
    </row>
    <row r="27" spans="1:13" x14ac:dyDescent="0.25">
      <c r="A27" s="112"/>
      <c r="B27" s="159"/>
      <c r="C27" s="5" t="s">
        <v>100</v>
      </c>
      <c r="D27" s="62"/>
      <c r="E27" s="62"/>
      <c r="F27" s="62"/>
      <c r="G27" s="62"/>
      <c r="H27" s="62"/>
    </row>
    <row r="28" spans="1:13" x14ac:dyDescent="0.25">
      <c r="A28" s="117"/>
      <c r="B28" s="160"/>
      <c r="C28" s="5" t="s">
        <v>101</v>
      </c>
      <c r="D28" s="62"/>
      <c r="E28" s="62"/>
      <c r="F28" s="62"/>
      <c r="G28" s="62"/>
      <c r="H28" s="62"/>
    </row>
    <row r="29" spans="1:13" x14ac:dyDescent="0.25">
      <c r="A29" s="111" t="s">
        <v>103</v>
      </c>
      <c r="B29" s="158" t="s">
        <v>104</v>
      </c>
      <c r="C29" s="58" t="s">
        <v>95</v>
      </c>
      <c r="D29" s="59">
        <f>D31+D37</f>
        <v>591.85</v>
      </c>
      <c r="E29" s="59">
        <f>E31+E37</f>
        <v>555</v>
      </c>
      <c r="F29" s="59">
        <f>F31+F37</f>
        <v>756.6</v>
      </c>
      <c r="G29" s="59">
        <f>G31+G37</f>
        <v>858.2</v>
      </c>
      <c r="H29" s="59">
        <f>H31+H37</f>
        <v>2761.6499999999996</v>
      </c>
      <c r="I29" s="1">
        <f>'[1]1.2.'!H8</f>
        <v>591.85</v>
      </c>
      <c r="J29" s="1">
        <f>'[1]1.2.'!I8</f>
        <v>555</v>
      </c>
      <c r="K29" s="1">
        <f>'[1]1.2.'!J8</f>
        <v>756.6</v>
      </c>
      <c r="L29" s="1">
        <f>'[1]1.2.'!K8</f>
        <v>858.2</v>
      </c>
      <c r="M29" s="1">
        <f>'[1]1.2.'!L8</f>
        <v>2761.65</v>
      </c>
    </row>
    <row r="30" spans="1:13" x14ac:dyDescent="0.25">
      <c r="A30" s="112"/>
      <c r="B30" s="159"/>
      <c r="C30" s="5" t="s">
        <v>96</v>
      </c>
      <c r="D30" s="62"/>
      <c r="E30" s="62"/>
      <c r="F30" s="62"/>
      <c r="G30" s="62"/>
      <c r="H30" s="62"/>
    </row>
    <row r="31" spans="1:13" x14ac:dyDescent="0.25">
      <c r="A31" s="112"/>
      <c r="B31" s="159"/>
      <c r="C31" s="63" t="s">
        <v>7</v>
      </c>
      <c r="D31" s="64">
        <f>D34</f>
        <v>537.4</v>
      </c>
      <c r="E31" s="64">
        <f>E34</f>
        <v>555</v>
      </c>
      <c r="F31" s="64">
        <f>F34</f>
        <v>756.6</v>
      </c>
      <c r="G31" s="64">
        <f>G34</f>
        <v>858.2</v>
      </c>
      <c r="H31" s="64">
        <f>H34</f>
        <v>2707.2</v>
      </c>
    </row>
    <row r="32" spans="1:13" x14ac:dyDescent="0.25">
      <c r="A32" s="112"/>
      <c r="B32" s="159"/>
      <c r="C32" s="5" t="s">
        <v>97</v>
      </c>
      <c r="D32" s="62"/>
      <c r="E32" s="62"/>
      <c r="F32" s="62"/>
      <c r="G32" s="62"/>
      <c r="H32" s="62"/>
    </row>
    <row r="33" spans="1:13" x14ac:dyDescent="0.25">
      <c r="A33" s="112"/>
      <c r="B33" s="159"/>
      <c r="C33" s="5" t="s">
        <v>98</v>
      </c>
      <c r="D33" s="62"/>
      <c r="E33" s="62"/>
      <c r="F33" s="62"/>
      <c r="G33" s="62"/>
      <c r="H33" s="62"/>
    </row>
    <row r="34" spans="1:13" x14ac:dyDescent="0.25">
      <c r="A34" s="112"/>
      <c r="B34" s="159"/>
      <c r="C34" s="5" t="s">
        <v>99</v>
      </c>
      <c r="D34" s="62">
        <f>'[1]1.2.'!H11+'[1]1.2.'!H12</f>
        <v>537.4</v>
      </c>
      <c r="E34" s="62">
        <f>'[1]1.2.'!I11+'[1]1.2.'!I12+'[1]1.2.'!I15</f>
        <v>555</v>
      </c>
      <c r="F34" s="62">
        <f>'[1]1.2.'!J11+'[1]1.2.'!J12+'[1]1.2.'!J15</f>
        <v>756.6</v>
      </c>
      <c r="G34" s="62">
        <f>'[1]1.2.'!K11+'[1]1.2.'!K12+'[1]1.2.'!K15</f>
        <v>858.2</v>
      </c>
      <c r="H34" s="62">
        <f>D34+E34+F34+G34</f>
        <v>2707.2</v>
      </c>
    </row>
    <row r="35" spans="1:13" x14ac:dyDescent="0.25">
      <c r="A35" s="112"/>
      <c r="B35" s="159"/>
      <c r="C35" s="5" t="s">
        <v>100</v>
      </c>
      <c r="D35" s="62"/>
      <c r="E35" s="62"/>
      <c r="F35" s="62"/>
      <c r="G35" s="62"/>
      <c r="H35" s="62"/>
    </row>
    <row r="36" spans="1:13" x14ac:dyDescent="0.25">
      <c r="A36" s="112"/>
      <c r="B36" s="159"/>
      <c r="C36" s="5" t="s">
        <v>101</v>
      </c>
      <c r="D36" s="62"/>
      <c r="E36" s="62"/>
      <c r="F36" s="62"/>
      <c r="G36" s="62"/>
      <c r="H36" s="62"/>
    </row>
    <row r="37" spans="1:13" ht="47.25" x14ac:dyDescent="0.25">
      <c r="A37" s="112"/>
      <c r="B37" s="159"/>
      <c r="C37" s="65" t="s">
        <v>102</v>
      </c>
      <c r="D37" s="64">
        <f>D40</f>
        <v>54.45</v>
      </c>
      <c r="E37" s="64">
        <f>E40</f>
        <v>0</v>
      </c>
      <c r="F37" s="64">
        <f>F40</f>
        <v>0</v>
      </c>
      <c r="G37" s="64">
        <f>G40</f>
        <v>0</v>
      </c>
      <c r="H37" s="64">
        <f>D37+E37+F37+G37</f>
        <v>54.45</v>
      </c>
    </row>
    <row r="38" spans="1:13" x14ac:dyDescent="0.25">
      <c r="A38" s="112"/>
      <c r="B38" s="159"/>
      <c r="C38" s="5" t="s">
        <v>97</v>
      </c>
      <c r="D38" s="62"/>
      <c r="E38" s="62"/>
      <c r="F38" s="62"/>
      <c r="G38" s="62"/>
      <c r="H38" s="62"/>
    </row>
    <row r="39" spans="1:13" x14ac:dyDescent="0.25">
      <c r="A39" s="112"/>
      <c r="B39" s="159"/>
      <c r="C39" s="5" t="s">
        <v>98</v>
      </c>
      <c r="D39" s="62"/>
      <c r="E39" s="62"/>
      <c r="F39" s="62"/>
      <c r="G39" s="62"/>
      <c r="H39" s="62"/>
    </row>
    <row r="40" spans="1:13" x14ac:dyDescent="0.25">
      <c r="A40" s="112"/>
      <c r="B40" s="159"/>
      <c r="C40" s="5" t="s">
        <v>99</v>
      </c>
      <c r="D40" s="62">
        <f>'[1]1.2.'!H14</f>
        <v>54.45</v>
      </c>
      <c r="E40" s="62">
        <f>'[1]1.2.'!I14</f>
        <v>0</v>
      </c>
      <c r="F40" s="62">
        <f>'[1]1.2.'!J14</f>
        <v>0</v>
      </c>
      <c r="G40" s="62">
        <f>'[1]1.2.'!K14</f>
        <v>0</v>
      </c>
      <c r="H40" s="62">
        <f>'[1]1.2.'!L14</f>
        <v>54.45</v>
      </c>
    </row>
    <row r="41" spans="1:13" x14ac:dyDescent="0.25">
      <c r="A41" s="112"/>
      <c r="B41" s="159"/>
      <c r="C41" s="5" t="s">
        <v>100</v>
      </c>
      <c r="D41" s="62"/>
      <c r="E41" s="62"/>
      <c r="F41" s="62"/>
      <c r="G41" s="62"/>
      <c r="H41" s="62"/>
    </row>
    <row r="42" spans="1:13" x14ac:dyDescent="0.25">
      <c r="A42" s="117"/>
      <c r="B42" s="160"/>
      <c r="C42" s="5" t="s">
        <v>101</v>
      </c>
      <c r="D42" s="62"/>
      <c r="E42" s="62"/>
      <c r="F42" s="62"/>
      <c r="G42" s="62"/>
      <c r="H42" s="62"/>
    </row>
    <row r="43" spans="1:13" x14ac:dyDescent="0.25">
      <c r="A43" s="111" t="s">
        <v>105</v>
      </c>
      <c r="B43" s="158" t="s">
        <v>62</v>
      </c>
      <c r="C43" s="58" t="s">
        <v>95</v>
      </c>
      <c r="D43" s="59">
        <f>D45</f>
        <v>9600</v>
      </c>
      <c r="E43" s="59">
        <f>E45</f>
        <v>4500</v>
      </c>
      <c r="F43" s="59">
        <f>F45</f>
        <v>1617.85</v>
      </c>
      <c r="G43" s="59">
        <f>G45</f>
        <v>1743.21</v>
      </c>
      <c r="H43" s="59">
        <f>H45</f>
        <v>17461.059999999998</v>
      </c>
      <c r="I43" s="7">
        <f>'[1]2.2.'!H9</f>
        <v>9600</v>
      </c>
      <c r="J43" s="7">
        <f>'[1]2.2.'!I9</f>
        <v>4500</v>
      </c>
      <c r="K43" s="7">
        <f>'[1]2.2.'!J9</f>
        <v>1617.85</v>
      </c>
      <c r="L43" s="7">
        <f>'[1]2.2.'!K9</f>
        <v>1743.21</v>
      </c>
      <c r="M43" s="7">
        <f>'[1]2.2.'!L9</f>
        <v>17461.059999999998</v>
      </c>
    </row>
    <row r="44" spans="1:13" x14ac:dyDescent="0.25">
      <c r="A44" s="112"/>
      <c r="B44" s="159"/>
      <c r="C44" s="5" t="s">
        <v>96</v>
      </c>
      <c r="D44" s="62"/>
      <c r="E44" s="62"/>
      <c r="F44" s="62"/>
      <c r="G44" s="62"/>
      <c r="H44" s="62"/>
    </row>
    <row r="45" spans="1:13" x14ac:dyDescent="0.25">
      <c r="A45" s="112"/>
      <c r="B45" s="159"/>
      <c r="C45" s="63" t="s">
        <v>7</v>
      </c>
      <c r="D45" s="64">
        <f>D48</f>
        <v>9600</v>
      </c>
      <c r="E45" s="64">
        <f>E48</f>
        <v>4500</v>
      </c>
      <c r="F45" s="64">
        <f>F48</f>
        <v>1617.85</v>
      </c>
      <c r="G45" s="64">
        <f>G48</f>
        <v>1743.21</v>
      </c>
      <c r="H45" s="64">
        <f>H48</f>
        <v>17461.059999999998</v>
      </c>
    </row>
    <row r="46" spans="1:13" x14ac:dyDescent="0.25">
      <c r="A46" s="112"/>
      <c r="B46" s="159"/>
      <c r="C46" s="5" t="s">
        <v>97</v>
      </c>
      <c r="D46" s="62"/>
      <c r="E46" s="62"/>
      <c r="F46" s="62"/>
      <c r="G46" s="62"/>
      <c r="H46" s="62"/>
    </row>
    <row r="47" spans="1:13" x14ac:dyDescent="0.25">
      <c r="A47" s="112"/>
      <c r="B47" s="159"/>
      <c r="C47" s="5" t="s">
        <v>98</v>
      </c>
      <c r="D47" s="62"/>
      <c r="E47" s="62"/>
      <c r="F47" s="62"/>
      <c r="G47" s="62"/>
      <c r="H47" s="62"/>
    </row>
    <row r="48" spans="1:13" x14ac:dyDescent="0.25">
      <c r="A48" s="112"/>
      <c r="B48" s="159"/>
      <c r="C48" s="5" t="s">
        <v>99</v>
      </c>
      <c r="D48" s="62">
        <f>'[1]2.2.'!H9</f>
        <v>9600</v>
      </c>
      <c r="E48" s="62">
        <f>'[1]2.2.'!I9</f>
        <v>4500</v>
      </c>
      <c r="F48" s="62">
        <f>'[1]2.2.'!J9</f>
        <v>1617.85</v>
      </c>
      <c r="G48" s="62">
        <f>'[1]2.2.'!K9</f>
        <v>1743.21</v>
      </c>
      <c r="H48" s="62">
        <f>'[1]2.2.'!L9</f>
        <v>17461.059999999998</v>
      </c>
    </row>
    <row r="49" spans="1:13" x14ac:dyDescent="0.25">
      <c r="A49" s="112"/>
      <c r="B49" s="159"/>
      <c r="C49" s="5" t="s">
        <v>100</v>
      </c>
      <c r="D49" s="62"/>
      <c r="E49" s="62"/>
      <c r="F49" s="62"/>
      <c r="G49" s="62"/>
      <c r="H49" s="62"/>
    </row>
    <row r="50" spans="1:13" x14ac:dyDescent="0.25">
      <c r="A50" s="117"/>
      <c r="B50" s="160"/>
      <c r="C50" s="5" t="s">
        <v>101</v>
      </c>
      <c r="D50" s="62"/>
      <c r="E50" s="62"/>
      <c r="F50" s="62"/>
      <c r="G50" s="62"/>
      <c r="H50" s="62"/>
    </row>
    <row r="51" spans="1:13" x14ac:dyDescent="0.25">
      <c r="A51" s="111" t="s">
        <v>106</v>
      </c>
      <c r="B51" s="158" t="s">
        <v>77</v>
      </c>
      <c r="C51" s="58" t="s">
        <v>95</v>
      </c>
      <c r="D51" s="59">
        <f>D53</f>
        <v>4694.5519999999997</v>
      </c>
      <c r="E51" s="59">
        <f>E53</f>
        <v>0</v>
      </c>
      <c r="F51" s="59">
        <f>F53</f>
        <v>11082.15</v>
      </c>
      <c r="G51" s="59">
        <f>G53</f>
        <v>12186.89</v>
      </c>
      <c r="H51" s="59">
        <f>H53</f>
        <v>27963.592000000001</v>
      </c>
      <c r="I51" s="1">
        <f>'[1]3.2.'!H11</f>
        <v>4694.5519999999997</v>
      </c>
      <c r="J51" s="1">
        <f>'[1]3.2.'!I11</f>
        <v>0</v>
      </c>
      <c r="K51" s="1">
        <f>'[1]3.2.'!J11</f>
        <v>11082.15</v>
      </c>
      <c r="L51" s="1">
        <f>'[1]3.2.'!K11</f>
        <v>12186.89</v>
      </c>
      <c r="M51" s="1">
        <f>'[1]3.2.'!L11</f>
        <v>27963.592000000001</v>
      </c>
    </row>
    <row r="52" spans="1:13" x14ac:dyDescent="0.25">
      <c r="A52" s="112"/>
      <c r="B52" s="159"/>
      <c r="C52" s="5" t="s">
        <v>96</v>
      </c>
      <c r="D52" s="62"/>
      <c r="E52" s="62"/>
      <c r="F52" s="62"/>
      <c r="G52" s="62"/>
      <c r="H52" s="62"/>
    </row>
    <row r="53" spans="1:13" x14ac:dyDescent="0.25">
      <c r="A53" s="112"/>
      <c r="B53" s="159"/>
      <c r="C53" s="63" t="s">
        <v>7</v>
      </c>
      <c r="D53" s="64">
        <f>D56</f>
        <v>4694.5519999999997</v>
      </c>
      <c r="E53" s="64">
        <f>E56</f>
        <v>0</v>
      </c>
      <c r="F53" s="64">
        <f>F56</f>
        <v>11082.15</v>
      </c>
      <c r="G53" s="64">
        <f>G56</f>
        <v>12186.89</v>
      </c>
      <c r="H53" s="64">
        <f>H56</f>
        <v>27963.592000000001</v>
      </c>
    </row>
    <row r="54" spans="1:13" x14ac:dyDescent="0.25">
      <c r="A54" s="112"/>
      <c r="B54" s="159"/>
      <c r="C54" s="5" t="s">
        <v>97</v>
      </c>
      <c r="D54" s="62"/>
      <c r="E54" s="62"/>
      <c r="F54" s="62"/>
      <c r="G54" s="62"/>
      <c r="H54" s="62"/>
    </row>
    <row r="55" spans="1:13" x14ac:dyDescent="0.25">
      <c r="A55" s="112"/>
      <c r="B55" s="159"/>
      <c r="C55" s="5" t="s">
        <v>98</v>
      </c>
      <c r="D55" s="62"/>
      <c r="E55" s="62"/>
      <c r="F55" s="62"/>
      <c r="G55" s="62"/>
      <c r="H55" s="62"/>
    </row>
    <row r="56" spans="1:13" x14ac:dyDescent="0.25">
      <c r="A56" s="112"/>
      <c r="B56" s="159"/>
      <c r="C56" s="5" t="s">
        <v>107</v>
      </c>
      <c r="D56" s="62">
        <f>'[1]3.2.'!H11</f>
        <v>4694.5519999999997</v>
      </c>
      <c r="E56" s="62">
        <f>'[1]3.2.'!I11</f>
        <v>0</v>
      </c>
      <c r="F56" s="62">
        <f>'[1]3.2.'!J11</f>
        <v>11082.15</v>
      </c>
      <c r="G56" s="62">
        <f>'[1]3.2.'!K11</f>
        <v>12186.89</v>
      </c>
      <c r="H56" s="62">
        <f>'[1]3.2.'!L11</f>
        <v>27963.592000000001</v>
      </c>
    </row>
    <row r="57" spans="1:13" x14ac:dyDescent="0.25">
      <c r="A57" s="112"/>
      <c r="B57" s="159"/>
      <c r="C57" s="5" t="s">
        <v>100</v>
      </c>
      <c r="D57" s="62"/>
      <c r="E57" s="62"/>
      <c r="F57" s="62"/>
      <c r="G57" s="62"/>
      <c r="H57" s="62"/>
    </row>
    <row r="58" spans="1:13" x14ac:dyDescent="0.25">
      <c r="A58" s="117"/>
      <c r="B58" s="160"/>
      <c r="C58" s="5" t="s">
        <v>101</v>
      </c>
      <c r="D58" s="62"/>
      <c r="E58" s="62"/>
      <c r="F58" s="62"/>
      <c r="G58" s="62"/>
      <c r="H58" s="62"/>
    </row>
    <row r="59" spans="1:13" x14ac:dyDescent="0.25">
      <c r="A59" s="111" t="s">
        <v>108</v>
      </c>
      <c r="B59" s="158" t="s">
        <v>109</v>
      </c>
      <c r="C59" s="58" t="s">
        <v>95</v>
      </c>
      <c r="D59" s="59">
        <f>D61</f>
        <v>8500</v>
      </c>
      <c r="E59" s="59">
        <f>E61</f>
        <v>8500</v>
      </c>
      <c r="F59" s="59">
        <f>F61</f>
        <v>8950.5</v>
      </c>
      <c r="G59" s="59">
        <f>G61</f>
        <v>9353.27</v>
      </c>
      <c r="H59" s="59">
        <f>H61</f>
        <v>35303.770000000004</v>
      </c>
    </row>
    <row r="60" spans="1:13" x14ac:dyDescent="0.25">
      <c r="A60" s="112"/>
      <c r="B60" s="159"/>
      <c r="C60" s="5" t="s">
        <v>96</v>
      </c>
      <c r="D60" s="62"/>
      <c r="E60" s="62"/>
      <c r="F60" s="62"/>
      <c r="G60" s="62"/>
      <c r="H60" s="62"/>
    </row>
    <row r="61" spans="1:13" x14ac:dyDescent="0.25">
      <c r="A61" s="112"/>
      <c r="B61" s="159"/>
      <c r="C61" s="63" t="s">
        <v>7</v>
      </c>
      <c r="D61" s="64">
        <f>D64</f>
        <v>8500</v>
      </c>
      <c r="E61" s="64">
        <f>E64</f>
        <v>8500</v>
      </c>
      <c r="F61" s="64">
        <f>F64</f>
        <v>8950.5</v>
      </c>
      <c r="G61" s="64">
        <f>G64</f>
        <v>9353.27</v>
      </c>
      <c r="H61" s="64">
        <f>D61+E61+F61+G61</f>
        <v>35303.770000000004</v>
      </c>
    </row>
    <row r="62" spans="1:13" x14ac:dyDescent="0.25">
      <c r="A62" s="112"/>
      <c r="B62" s="159"/>
      <c r="C62" s="5" t="s">
        <v>97</v>
      </c>
      <c r="D62" s="62"/>
      <c r="E62" s="62"/>
      <c r="F62" s="62"/>
      <c r="G62" s="62"/>
      <c r="H62" s="62"/>
    </row>
    <row r="63" spans="1:13" x14ac:dyDescent="0.25">
      <c r="A63" s="112"/>
      <c r="B63" s="159"/>
      <c r="C63" s="5" t="s">
        <v>98</v>
      </c>
      <c r="D63" s="62"/>
      <c r="E63" s="62"/>
      <c r="F63" s="62"/>
      <c r="G63" s="62"/>
      <c r="H63" s="62"/>
    </row>
    <row r="64" spans="1:13" x14ac:dyDescent="0.25">
      <c r="A64" s="112"/>
      <c r="B64" s="159"/>
      <c r="C64" s="5" t="s">
        <v>99</v>
      </c>
      <c r="D64" s="62">
        <f>'[1]4.2.'!G9</f>
        <v>8500</v>
      </c>
      <c r="E64" s="62">
        <f>'[1]4.2.'!H9</f>
        <v>8500</v>
      </c>
      <c r="F64" s="62">
        <f>'[1]4.2.'!I9</f>
        <v>8950.5</v>
      </c>
      <c r="G64" s="62">
        <f>'[1]4.2.'!J9</f>
        <v>9353.27</v>
      </c>
      <c r="H64" s="62">
        <f>D64+E64+F64+G64</f>
        <v>35303.770000000004</v>
      </c>
    </row>
    <row r="65" spans="1:8" x14ac:dyDescent="0.25">
      <c r="A65" s="112"/>
      <c r="B65" s="159"/>
      <c r="C65" s="5" t="s">
        <v>100</v>
      </c>
      <c r="D65" s="62"/>
      <c r="E65" s="62"/>
      <c r="F65" s="62"/>
      <c r="G65" s="62"/>
      <c r="H65" s="62"/>
    </row>
    <row r="66" spans="1:8" x14ac:dyDescent="0.25">
      <c r="A66" s="117"/>
      <c r="B66" s="160"/>
      <c r="C66" s="5" t="s">
        <v>101</v>
      </c>
      <c r="D66" s="62"/>
      <c r="E66" s="62"/>
      <c r="F66" s="62"/>
      <c r="G66" s="62"/>
      <c r="H66" s="62"/>
    </row>
    <row r="67" spans="1:8" x14ac:dyDescent="0.25">
      <c r="A67" s="14"/>
      <c r="B67" s="14"/>
      <c r="C67" s="15"/>
      <c r="D67" s="17"/>
      <c r="E67" s="17"/>
      <c r="F67" s="17"/>
      <c r="G67" s="17"/>
      <c r="H67" s="17"/>
    </row>
    <row r="68" spans="1:8" x14ac:dyDescent="0.25">
      <c r="A68" s="14"/>
      <c r="B68" s="14"/>
      <c r="C68" s="15"/>
      <c r="D68" s="17"/>
      <c r="E68" s="17"/>
      <c r="F68" s="17"/>
      <c r="G68" s="17"/>
      <c r="H68" s="17"/>
    </row>
    <row r="69" spans="1:8" x14ac:dyDescent="0.25">
      <c r="A69" s="14"/>
      <c r="B69" s="14"/>
      <c r="C69" s="15"/>
      <c r="D69" s="17"/>
      <c r="E69" s="17"/>
      <c r="F69" s="17"/>
      <c r="G69" s="17"/>
      <c r="H69" s="17"/>
    </row>
    <row r="70" spans="1:8" x14ac:dyDescent="0.25">
      <c r="A70" s="14"/>
      <c r="B70" s="14"/>
      <c r="C70" s="15"/>
      <c r="D70" s="17"/>
      <c r="E70" s="17"/>
      <c r="F70" s="17"/>
      <c r="G70" s="17"/>
      <c r="H70" s="17"/>
    </row>
    <row r="71" spans="1:8" x14ac:dyDescent="0.25">
      <c r="A71" s="14"/>
      <c r="B71" s="14"/>
      <c r="C71" s="15"/>
      <c r="D71" s="17"/>
      <c r="E71" s="17"/>
      <c r="F71" s="17"/>
      <c r="G71" s="17"/>
      <c r="H71" s="17"/>
    </row>
    <row r="72" spans="1:8" x14ac:dyDescent="0.25">
      <c r="A72" s="14"/>
      <c r="B72" s="14"/>
      <c r="C72" s="15"/>
      <c r="D72" s="17"/>
      <c r="E72" s="17"/>
      <c r="F72" s="17"/>
      <c r="G72" s="17"/>
      <c r="H72" s="17"/>
    </row>
    <row r="73" spans="1:8" x14ac:dyDescent="0.25">
      <c r="A73" s="14"/>
      <c r="B73" s="14"/>
      <c r="C73" s="15"/>
      <c r="D73" s="17"/>
      <c r="E73" s="17"/>
      <c r="F73" s="17"/>
      <c r="G73" s="17"/>
      <c r="H73" s="17"/>
    </row>
    <row r="74" spans="1:8" x14ac:dyDescent="0.25">
      <c r="A74" s="14"/>
      <c r="B74" s="14"/>
      <c r="C74" s="15"/>
      <c r="D74" s="17"/>
      <c r="E74" s="17"/>
      <c r="F74" s="17"/>
      <c r="G74" s="17"/>
      <c r="H74" s="17"/>
    </row>
    <row r="75" spans="1:8" x14ac:dyDescent="0.25">
      <c r="A75" s="14"/>
      <c r="B75" s="14"/>
      <c r="C75" s="15"/>
      <c r="D75" s="17"/>
      <c r="E75" s="17"/>
      <c r="F75" s="17"/>
      <c r="G75" s="17"/>
      <c r="H75" s="17"/>
    </row>
    <row r="76" spans="1:8" x14ac:dyDescent="0.25">
      <c r="A76" s="14"/>
      <c r="B76" s="14"/>
      <c r="C76" s="15"/>
      <c r="D76" s="17"/>
      <c r="E76" s="17"/>
      <c r="F76" s="17"/>
      <c r="G76" s="17"/>
      <c r="H76" s="17"/>
    </row>
    <row r="77" spans="1:8" x14ac:dyDescent="0.25">
      <c r="A77" s="14"/>
      <c r="B77" s="14"/>
      <c r="C77" s="15"/>
      <c r="D77" s="17"/>
      <c r="E77" s="17"/>
      <c r="F77" s="17"/>
      <c r="G77" s="17"/>
      <c r="H77" s="17"/>
    </row>
    <row r="78" spans="1:8" x14ac:dyDescent="0.25">
      <c r="A78" s="14"/>
      <c r="B78" s="14"/>
      <c r="C78" s="15"/>
      <c r="D78" s="17"/>
      <c r="E78" s="17"/>
      <c r="F78" s="17"/>
      <c r="G78" s="17"/>
      <c r="H78" s="17"/>
    </row>
    <row r="79" spans="1:8" x14ac:dyDescent="0.25">
      <c r="A79" s="14"/>
      <c r="B79" s="14"/>
      <c r="C79" s="15"/>
      <c r="D79" s="17"/>
      <c r="E79" s="17"/>
      <c r="F79" s="17"/>
      <c r="G79" s="17"/>
      <c r="H79" s="17"/>
    </row>
    <row r="80" spans="1:8" x14ac:dyDescent="0.25">
      <c r="A80" s="14"/>
      <c r="B80" s="14"/>
      <c r="C80" s="15"/>
      <c r="D80" s="17"/>
      <c r="E80" s="17"/>
      <c r="F80" s="17"/>
      <c r="G80" s="17"/>
      <c r="H80" s="17"/>
    </row>
    <row r="81" spans="1:8" ht="18.75" x14ac:dyDescent="0.25">
      <c r="A81" s="118"/>
      <c r="B81" s="118"/>
      <c r="G81" s="17"/>
      <c r="H81" s="17"/>
    </row>
    <row r="82" spans="1:8" ht="18.75" x14ac:dyDescent="0.25">
      <c r="A82" s="118"/>
      <c r="B82" s="118"/>
      <c r="E82" s="123"/>
      <c r="F82" s="123"/>
      <c r="G82" s="17"/>
      <c r="H82" s="17"/>
    </row>
    <row r="83" spans="1:8" ht="18.75" x14ac:dyDescent="0.25">
      <c r="A83" s="66"/>
      <c r="B83" s="66"/>
      <c r="E83" s="22"/>
      <c r="F83" s="22"/>
      <c r="G83" s="17"/>
      <c r="H83" s="17"/>
    </row>
    <row r="84" spans="1:8" ht="18.75" x14ac:dyDescent="0.25">
      <c r="A84" s="66"/>
      <c r="B84" s="66"/>
      <c r="E84" s="22"/>
      <c r="F84" s="22"/>
      <c r="G84" s="17"/>
      <c r="H84" s="17"/>
    </row>
    <row r="85" spans="1:8" ht="18.75" x14ac:dyDescent="0.25">
      <c r="A85" s="66"/>
      <c r="B85" s="66"/>
      <c r="E85" s="22"/>
      <c r="F85" s="22"/>
      <c r="G85" s="17"/>
      <c r="H85" s="17"/>
    </row>
    <row r="86" spans="1:8" ht="18.75" x14ac:dyDescent="0.25">
      <c r="A86" s="66"/>
      <c r="B86" s="66"/>
      <c r="E86" s="22"/>
      <c r="F86" s="22"/>
      <c r="G86" s="17"/>
      <c r="H86" s="17"/>
    </row>
    <row r="87" spans="1:8" ht="18.75" x14ac:dyDescent="0.25">
      <c r="A87" s="66"/>
      <c r="B87" s="66"/>
      <c r="E87" s="22"/>
      <c r="F87" s="22"/>
      <c r="G87" s="17"/>
      <c r="H87" s="17"/>
    </row>
    <row r="88" spans="1:8" ht="18.75" x14ac:dyDescent="0.25">
      <c r="A88" s="66"/>
      <c r="B88" s="66"/>
      <c r="E88" s="22"/>
      <c r="F88" s="22"/>
      <c r="G88" s="17"/>
      <c r="H88" s="17"/>
    </row>
    <row r="89" spans="1:8" x14ac:dyDescent="0.25">
      <c r="A89" s="14"/>
      <c r="B89" s="14"/>
      <c r="C89" s="15"/>
      <c r="D89" s="17"/>
      <c r="E89" s="17"/>
      <c r="F89" s="17"/>
      <c r="G89" s="17"/>
      <c r="H89" s="17"/>
    </row>
    <row r="92" spans="1:8" ht="18.75" x14ac:dyDescent="0.25">
      <c r="A92" s="118"/>
      <c r="B92" s="118"/>
    </row>
    <row r="93" spans="1:8" ht="18.75" x14ac:dyDescent="0.25">
      <c r="A93" s="118"/>
      <c r="B93" s="118"/>
      <c r="E93" s="123"/>
      <c r="F93" s="123"/>
      <c r="G93" s="22"/>
    </row>
  </sheetData>
  <mergeCells count="23">
    <mergeCell ref="E82:F82"/>
    <mergeCell ref="A92:B92"/>
    <mergeCell ref="A93:B93"/>
    <mergeCell ref="E93:F93"/>
    <mergeCell ref="A51:A58"/>
    <mergeCell ref="B51:B58"/>
    <mergeCell ref="A59:A66"/>
    <mergeCell ref="B59:B66"/>
    <mergeCell ref="A81:B81"/>
    <mergeCell ref="A82:B82"/>
    <mergeCell ref="A10:A28"/>
    <mergeCell ref="B10:B28"/>
    <mergeCell ref="A29:A42"/>
    <mergeCell ref="B29:B42"/>
    <mergeCell ref="A43:A50"/>
    <mergeCell ref="B43:B50"/>
    <mergeCell ref="F1:H1"/>
    <mergeCell ref="F4:H4"/>
    <mergeCell ref="A6:H6"/>
    <mergeCell ref="A8:A9"/>
    <mergeCell ref="B8:B9"/>
    <mergeCell ref="C8:C9"/>
    <mergeCell ref="D8:H8"/>
  </mergeCells>
  <pageMargins left="0.31496062992125984" right="0.31496062992125984" top="0.74803149606299213" bottom="0.74803149606299213" header="0" footer="0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view="pageBreakPreview" zoomScale="60" zoomScaleNormal="100" workbookViewId="0">
      <selection activeCell="G4" sqref="G4:I4"/>
    </sheetView>
  </sheetViews>
  <sheetFormatPr defaultRowHeight="15.75" x14ac:dyDescent="0.25"/>
  <cols>
    <col min="1" max="1" width="6.140625" style="68" customWidth="1"/>
    <col min="2" max="2" width="37.28515625" style="68" bestFit="1" customWidth="1"/>
    <col min="3" max="4" width="14" style="68" customWidth="1"/>
    <col min="5" max="5" width="16.7109375" style="68" customWidth="1"/>
    <col min="6" max="6" width="15.42578125" style="68" customWidth="1"/>
    <col min="7" max="7" width="16.7109375" style="68" customWidth="1"/>
    <col min="8" max="8" width="16.42578125" style="68" customWidth="1"/>
    <col min="9" max="9" width="17.5703125" style="68" customWidth="1"/>
    <col min="10" max="256" width="9.140625" style="68"/>
    <col min="257" max="257" width="6.140625" style="68" customWidth="1"/>
    <col min="258" max="258" width="37.28515625" style="68" bestFit="1" customWidth="1"/>
    <col min="259" max="260" width="14" style="68" customWidth="1"/>
    <col min="261" max="261" width="16.7109375" style="68" customWidth="1"/>
    <col min="262" max="262" width="15.42578125" style="68" customWidth="1"/>
    <col min="263" max="263" width="16.7109375" style="68" customWidth="1"/>
    <col min="264" max="264" width="16.42578125" style="68" customWidth="1"/>
    <col min="265" max="265" width="17.5703125" style="68" customWidth="1"/>
    <col min="266" max="512" width="9.140625" style="68"/>
    <col min="513" max="513" width="6.140625" style="68" customWidth="1"/>
    <col min="514" max="514" width="37.28515625" style="68" bestFit="1" customWidth="1"/>
    <col min="515" max="516" width="14" style="68" customWidth="1"/>
    <col min="517" max="517" width="16.7109375" style="68" customWidth="1"/>
    <col min="518" max="518" width="15.42578125" style="68" customWidth="1"/>
    <col min="519" max="519" width="16.7109375" style="68" customWidth="1"/>
    <col min="520" max="520" width="16.42578125" style="68" customWidth="1"/>
    <col min="521" max="521" width="17.5703125" style="68" customWidth="1"/>
    <col min="522" max="768" width="9.140625" style="68"/>
    <col min="769" max="769" width="6.140625" style="68" customWidth="1"/>
    <col min="770" max="770" width="37.28515625" style="68" bestFit="1" customWidth="1"/>
    <col min="771" max="772" width="14" style="68" customWidth="1"/>
    <col min="773" max="773" width="16.7109375" style="68" customWidth="1"/>
    <col min="774" max="774" width="15.42578125" style="68" customWidth="1"/>
    <col min="775" max="775" width="16.7109375" style="68" customWidth="1"/>
    <col min="776" max="776" width="16.42578125" style="68" customWidth="1"/>
    <col min="777" max="777" width="17.5703125" style="68" customWidth="1"/>
    <col min="778" max="1024" width="9.140625" style="68"/>
    <col min="1025" max="1025" width="6.140625" style="68" customWidth="1"/>
    <col min="1026" max="1026" width="37.28515625" style="68" bestFit="1" customWidth="1"/>
    <col min="1027" max="1028" width="14" style="68" customWidth="1"/>
    <col min="1029" max="1029" width="16.7109375" style="68" customWidth="1"/>
    <col min="1030" max="1030" width="15.42578125" style="68" customWidth="1"/>
    <col min="1031" max="1031" width="16.7109375" style="68" customWidth="1"/>
    <col min="1032" max="1032" width="16.42578125" style="68" customWidth="1"/>
    <col min="1033" max="1033" width="17.5703125" style="68" customWidth="1"/>
    <col min="1034" max="1280" width="9.140625" style="68"/>
    <col min="1281" max="1281" width="6.140625" style="68" customWidth="1"/>
    <col min="1282" max="1282" width="37.28515625" style="68" bestFit="1" customWidth="1"/>
    <col min="1283" max="1284" width="14" style="68" customWidth="1"/>
    <col min="1285" max="1285" width="16.7109375" style="68" customWidth="1"/>
    <col min="1286" max="1286" width="15.42578125" style="68" customWidth="1"/>
    <col min="1287" max="1287" width="16.7109375" style="68" customWidth="1"/>
    <col min="1288" max="1288" width="16.42578125" style="68" customWidth="1"/>
    <col min="1289" max="1289" width="17.5703125" style="68" customWidth="1"/>
    <col min="1290" max="1536" width="9.140625" style="68"/>
    <col min="1537" max="1537" width="6.140625" style="68" customWidth="1"/>
    <col min="1538" max="1538" width="37.28515625" style="68" bestFit="1" customWidth="1"/>
    <col min="1539" max="1540" width="14" style="68" customWidth="1"/>
    <col min="1541" max="1541" width="16.7109375" style="68" customWidth="1"/>
    <col min="1542" max="1542" width="15.42578125" style="68" customWidth="1"/>
    <col min="1543" max="1543" width="16.7109375" style="68" customWidth="1"/>
    <col min="1544" max="1544" width="16.42578125" style="68" customWidth="1"/>
    <col min="1545" max="1545" width="17.5703125" style="68" customWidth="1"/>
    <col min="1546" max="1792" width="9.140625" style="68"/>
    <col min="1793" max="1793" width="6.140625" style="68" customWidth="1"/>
    <col min="1794" max="1794" width="37.28515625" style="68" bestFit="1" customWidth="1"/>
    <col min="1795" max="1796" width="14" style="68" customWidth="1"/>
    <col min="1797" max="1797" width="16.7109375" style="68" customWidth="1"/>
    <col min="1798" max="1798" width="15.42578125" style="68" customWidth="1"/>
    <col min="1799" max="1799" width="16.7109375" style="68" customWidth="1"/>
    <col min="1800" max="1800" width="16.42578125" style="68" customWidth="1"/>
    <col min="1801" max="1801" width="17.5703125" style="68" customWidth="1"/>
    <col min="1802" max="2048" width="9.140625" style="68"/>
    <col min="2049" max="2049" width="6.140625" style="68" customWidth="1"/>
    <col min="2050" max="2050" width="37.28515625" style="68" bestFit="1" customWidth="1"/>
    <col min="2051" max="2052" width="14" style="68" customWidth="1"/>
    <col min="2053" max="2053" width="16.7109375" style="68" customWidth="1"/>
    <col min="2054" max="2054" width="15.42578125" style="68" customWidth="1"/>
    <col min="2055" max="2055" width="16.7109375" style="68" customWidth="1"/>
    <col min="2056" max="2056" width="16.42578125" style="68" customWidth="1"/>
    <col min="2057" max="2057" width="17.5703125" style="68" customWidth="1"/>
    <col min="2058" max="2304" width="9.140625" style="68"/>
    <col min="2305" max="2305" width="6.140625" style="68" customWidth="1"/>
    <col min="2306" max="2306" width="37.28515625" style="68" bestFit="1" customWidth="1"/>
    <col min="2307" max="2308" width="14" style="68" customWidth="1"/>
    <col min="2309" max="2309" width="16.7109375" style="68" customWidth="1"/>
    <col min="2310" max="2310" width="15.42578125" style="68" customWidth="1"/>
    <col min="2311" max="2311" width="16.7109375" style="68" customWidth="1"/>
    <col min="2312" max="2312" width="16.42578125" style="68" customWidth="1"/>
    <col min="2313" max="2313" width="17.5703125" style="68" customWidth="1"/>
    <col min="2314" max="2560" width="9.140625" style="68"/>
    <col min="2561" max="2561" width="6.140625" style="68" customWidth="1"/>
    <col min="2562" max="2562" width="37.28515625" style="68" bestFit="1" customWidth="1"/>
    <col min="2563" max="2564" width="14" style="68" customWidth="1"/>
    <col min="2565" max="2565" width="16.7109375" style="68" customWidth="1"/>
    <col min="2566" max="2566" width="15.42578125" style="68" customWidth="1"/>
    <col min="2567" max="2567" width="16.7109375" style="68" customWidth="1"/>
    <col min="2568" max="2568" width="16.42578125" style="68" customWidth="1"/>
    <col min="2569" max="2569" width="17.5703125" style="68" customWidth="1"/>
    <col min="2570" max="2816" width="9.140625" style="68"/>
    <col min="2817" max="2817" width="6.140625" style="68" customWidth="1"/>
    <col min="2818" max="2818" width="37.28515625" style="68" bestFit="1" customWidth="1"/>
    <col min="2819" max="2820" width="14" style="68" customWidth="1"/>
    <col min="2821" max="2821" width="16.7109375" style="68" customWidth="1"/>
    <col min="2822" max="2822" width="15.42578125" style="68" customWidth="1"/>
    <col min="2823" max="2823" width="16.7109375" style="68" customWidth="1"/>
    <col min="2824" max="2824" width="16.42578125" style="68" customWidth="1"/>
    <col min="2825" max="2825" width="17.5703125" style="68" customWidth="1"/>
    <col min="2826" max="3072" width="9.140625" style="68"/>
    <col min="3073" max="3073" width="6.140625" style="68" customWidth="1"/>
    <col min="3074" max="3074" width="37.28515625" style="68" bestFit="1" customWidth="1"/>
    <col min="3075" max="3076" width="14" style="68" customWidth="1"/>
    <col min="3077" max="3077" width="16.7109375" style="68" customWidth="1"/>
    <col min="3078" max="3078" width="15.42578125" style="68" customWidth="1"/>
    <col min="3079" max="3079" width="16.7109375" style="68" customWidth="1"/>
    <col min="3080" max="3080" width="16.42578125" style="68" customWidth="1"/>
    <col min="3081" max="3081" width="17.5703125" style="68" customWidth="1"/>
    <col min="3082" max="3328" width="9.140625" style="68"/>
    <col min="3329" max="3329" width="6.140625" style="68" customWidth="1"/>
    <col min="3330" max="3330" width="37.28515625" style="68" bestFit="1" customWidth="1"/>
    <col min="3331" max="3332" width="14" style="68" customWidth="1"/>
    <col min="3333" max="3333" width="16.7109375" style="68" customWidth="1"/>
    <col min="3334" max="3334" width="15.42578125" style="68" customWidth="1"/>
    <col min="3335" max="3335" width="16.7109375" style="68" customWidth="1"/>
    <col min="3336" max="3336" width="16.42578125" style="68" customWidth="1"/>
    <col min="3337" max="3337" width="17.5703125" style="68" customWidth="1"/>
    <col min="3338" max="3584" width="9.140625" style="68"/>
    <col min="3585" max="3585" width="6.140625" style="68" customWidth="1"/>
    <col min="3586" max="3586" width="37.28515625" style="68" bestFit="1" customWidth="1"/>
    <col min="3587" max="3588" width="14" style="68" customWidth="1"/>
    <col min="3589" max="3589" width="16.7109375" style="68" customWidth="1"/>
    <col min="3590" max="3590" width="15.42578125" style="68" customWidth="1"/>
    <col min="3591" max="3591" width="16.7109375" style="68" customWidth="1"/>
    <col min="3592" max="3592" width="16.42578125" style="68" customWidth="1"/>
    <col min="3593" max="3593" width="17.5703125" style="68" customWidth="1"/>
    <col min="3594" max="3840" width="9.140625" style="68"/>
    <col min="3841" max="3841" width="6.140625" style="68" customWidth="1"/>
    <col min="3842" max="3842" width="37.28515625" style="68" bestFit="1" customWidth="1"/>
    <col min="3843" max="3844" width="14" style="68" customWidth="1"/>
    <col min="3845" max="3845" width="16.7109375" style="68" customWidth="1"/>
    <col min="3846" max="3846" width="15.42578125" style="68" customWidth="1"/>
    <col min="3847" max="3847" width="16.7109375" style="68" customWidth="1"/>
    <col min="3848" max="3848" width="16.42578125" style="68" customWidth="1"/>
    <col min="3849" max="3849" width="17.5703125" style="68" customWidth="1"/>
    <col min="3850" max="4096" width="9.140625" style="68"/>
    <col min="4097" max="4097" width="6.140625" style="68" customWidth="1"/>
    <col min="4098" max="4098" width="37.28515625" style="68" bestFit="1" customWidth="1"/>
    <col min="4099" max="4100" width="14" style="68" customWidth="1"/>
    <col min="4101" max="4101" width="16.7109375" style="68" customWidth="1"/>
    <col min="4102" max="4102" width="15.42578125" style="68" customWidth="1"/>
    <col min="4103" max="4103" width="16.7109375" style="68" customWidth="1"/>
    <col min="4104" max="4104" width="16.42578125" style="68" customWidth="1"/>
    <col min="4105" max="4105" width="17.5703125" style="68" customWidth="1"/>
    <col min="4106" max="4352" width="9.140625" style="68"/>
    <col min="4353" max="4353" width="6.140625" style="68" customWidth="1"/>
    <col min="4354" max="4354" width="37.28515625" style="68" bestFit="1" customWidth="1"/>
    <col min="4355" max="4356" width="14" style="68" customWidth="1"/>
    <col min="4357" max="4357" width="16.7109375" style="68" customWidth="1"/>
    <col min="4358" max="4358" width="15.42578125" style="68" customWidth="1"/>
    <col min="4359" max="4359" width="16.7109375" style="68" customWidth="1"/>
    <col min="4360" max="4360" width="16.42578125" style="68" customWidth="1"/>
    <col min="4361" max="4361" width="17.5703125" style="68" customWidth="1"/>
    <col min="4362" max="4608" width="9.140625" style="68"/>
    <col min="4609" max="4609" width="6.140625" style="68" customWidth="1"/>
    <col min="4610" max="4610" width="37.28515625" style="68" bestFit="1" customWidth="1"/>
    <col min="4611" max="4612" width="14" style="68" customWidth="1"/>
    <col min="4613" max="4613" width="16.7109375" style="68" customWidth="1"/>
    <col min="4614" max="4614" width="15.42578125" style="68" customWidth="1"/>
    <col min="4615" max="4615" width="16.7109375" style="68" customWidth="1"/>
    <col min="4616" max="4616" width="16.42578125" style="68" customWidth="1"/>
    <col min="4617" max="4617" width="17.5703125" style="68" customWidth="1"/>
    <col min="4618" max="4864" width="9.140625" style="68"/>
    <col min="4865" max="4865" width="6.140625" style="68" customWidth="1"/>
    <col min="4866" max="4866" width="37.28515625" style="68" bestFit="1" customWidth="1"/>
    <col min="4867" max="4868" width="14" style="68" customWidth="1"/>
    <col min="4869" max="4869" width="16.7109375" style="68" customWidth="1"/>
    <col min="4870" max="4870" width="15.42578125" style="68" customWidth="1"/>
    <col min="4871" max="4871" width="16.7109375" style="68" customWidth="1"/>
    <col min="4872" max="4872" width="16.42578125" style="68" customWidth="1"/>
    <col min="4873" max="4873" width="17.5703125" style="68" customWidth="1"/>
    <col min="4874" max="5120" width="9.140625" style="68"/>
    <col min="5121" max="5121" width="6.140625" style="68" customWidth="1"/>
    <col min="5122" max="5122" width="37.28515625" style="68" bestFit="1" customWidth="1"/>
    <col min="5123" max="5124" width="14" style="68" customWidth="1"/>
    <col min="5125" max="5125" width="16.7109375" style="68" customWidth="1"/>
    <col min="5126" max="5126" width="15.42578125" style="68" customWidth="1"/>
    <col min="5127" max="5127" width="16.7109375" style="68" customWidth="1"/>
    <col min="5128" max="5128" width="16.42578125" style="68" customWidth="1"/>
    <col min="5129" max="5129" width="17.5703125" style="68" customWidth="1"/>
    <col min="5130" max="5376" width="9.140625" style="68"/>
    <col min="5377" max="5377" width="6.140625" style="68" customWidth="1"/>
    <col min="5378" max="5378" width="37.28515625" style="68" bestFit="1" customWidth="1"/>
    <col min="5379" max="5380" width="14" style="68" customWidth="1"/>
    <col min="5381" max="5381" width="16.7109375" style="68" customWidth="1"/>
    <col min="5382" max="5382" width="15.42578125" style="68" customWidth="1"/>
    <col min="5383" max="5383" width="16.7109375" style="68" customWidth="1"/>
    <col min="5384" max="5384" width="16.42578125" style="68" customWidth="1"/>
    <col min="5385" max="5385" width="17.5703125" style="68" customWidth="1"/>
    <col min="5386" max="5632" width="9.140625" style="68"/>
    <col min="5633" max="5633" width="6.140625" style="68" customWidth="1"/>
    <col min="5634" max="5634" width="37.28515625" style="68" bestFit="1" customWidth="1"/>
    <col min="5635" max="5636" width="14" style="68" customWidth="1"/>
    <col min="5637" max="5637" width="16.7109375" style="68" customWidth="1"/>
    <col min="5638" max="5638" width="15.42578125" style="68" customWidth="1"/>
    <col min="5639" max="5639" width="16.7109375" style="68" customWidth="1"/>
    <col min="5640" max="5640" width="16.42578125" style="68" customWidth="1"/>
    <col min="5641" max="5641" width="17.5703125" style="68" customWidth="1"/>
    <col min="5642" max="5888" width="9.140625" style="68"/>
    <col min="5889" max="5889" width="6.140625" style="68" customWidth="1"/>
    <col min="5890" max="5890" width="37.28515625" style="68" bestFit="1" customWidth="1"/>
    <col min="5891" max="5892" width="14" style="68" customWidth="1"/>
    <col min="5893" max="5893" width="16.7109375" style="68" customWidth="1"/>
    <col min="5894" max="5894" width="15.42578125" style="68" customWidth="1"/>
    <col min="5895" max="5895" width="16.7109375" style="68" customWidth="1"/>
    <col min="5896" max="5896" width="16.42578125" style="68" customWidth="1"/>
    <col min="5897" max="5897" width="17.5703125" style="68" customWidth="1"/>
    <col min="5898" max="6144" width="9.140625" style="68"/>
    <col min="6145" max="6145" width="6.140625" style="68" customWidth="1"/>
    <col min="6146" max="6146" width="37.28515625" style="68" bestFit="1" customWidth="1"/>
    <col min="6147" max="6148" width="14" style="68" customWidth="1"/>
    <col min="6149" max="6149" width="16.7109375" style="68" customWidth="1"/>
    <col min="6150" max="6150" width="15.42578125" style="68" customWidth="1"/>
    <col min="6151" max="6151" width="16.7109375" style="68" customWidth="1"/>
    <col min="6152" max="6152" width="16.42578125" style="68" customWidth="1"/>
    <col min="6153" max="6153" width="17.5703125" style="68" customWidth="1"/>
    <col min="6154" max="6400" width="9.140625" style="68"/>
    <col min="6401" max="6401" width="6.140625" style="68" customWidth="1"/>
    <col min="6402" max="6402" width="37.28515625" style="68" bestFit="1" customWidth="1"/>
    <col min="6403" max="6404" width="14" style="68" customWidth="1"/>
    <col min="6405" max="6405" width="16.7109375" style="68" customWidth="1"/>
    <col min="6406" max="6406" width="15.42578125" style="68" customWidth="1"/>
    <col min="6407" max="6407" width="16.7109375" style="68" customWidth="1"/>
    <col min="6408" max="6408" width="16.42578125" style="68" customWidth="1"/>
    <col min="6409" max="6409" width="17.5703125" style="68" customWidth="1"/>
    <col min="6410" max="6656" width="9.140625" style="68"/>
    <col min="6657" max="6657" width="6.140625" style="68" customWidth="1"/>
    <col min="6658" max="6658" width="37.28515625" style="68" bestFit="1" customWidth="1"/>
    <col min="6659" max="6660" width="14" style="68" customWidth="1"/>
    <col min="6661" max="6661" width="16.7109375" style="68" customWidth="1"/>
    <col min="6662" max="6662" width="15.42578125" style="68" customWidth="1"/>
    <col min="6663" max="6663" width="16.7109375" style="68" customWidth="1"/>
    <col min="6664" max="6664" width="16.42578125" style="68" customWidth="1"/>
    <col min="6665" max="6665" width="17.5703125" style="68" customWidth="1"/>
    <col min="6666" max="6912" width="9.140625" style="68"/>
    <col min="6913" max="6913" width="6.140625" style="68" customWidth="1"/>
    <col min="6914" max="6914" width="37.28515625" style="68" bestFit="1" customWidth="1"/>
    <col min="6915" max="6916" width="14" style="68" customWidth="1"/>
    <col min="6917" max="6917" width="16.7109375" style="68" customWidth="1"/>
    <col min="6918" max="6918" width="15.42578125" style="68" customWidth="1"/>
    <col min="6919" max="6919" width="16.7109375" style="68" customWidth="1"/>
    <col min="6920" max="6920" width="16.42578125" style="68" customWidth="1"/>
    <col min="6921" max="6921" width="17.5703125" style="68" customWidth="1"/>
    <col min="6922" max="7168" width="9.140625" style="68"/>
    <col min="7169" max="7169" width="6.140625" style="68" customWidth="1"/>
    <col min="7170" max="7170" width="37.28515625" style="68" bestFit="1" customWidth="1"/>
    <col min="7171" max="7172" width="14" style="68" customWidth="1"/>
    <col min="7173" max="7173" width="16.7109375" style="68" customWidth="1"/>
    <col min="7174" max="7174" width="15.42578125" style="68" customWidth="1"/>
    <col min="7175" max="7175" width="16.7109375" style="68" customWidth="1"/>
    <col min="7176" max="7176" width="16.42578125" style="68" customWidth="1"/>
    <col min="7177" max="7177" width="17.5703125" style="68" customWidth="1"/>
    <col min="7178" max="7424" width="9.140625" style="68"/>
    <col min="7425" max="7425" width="6.140625" style="68" customWidth="1"/>
    <col min="7426" max="7426" width="37.28515625" style="68" bestFit="1" customWidth="1"/>
    <col min="7427" max="7428" width="14" style="68" customWidth="1"/>
    <col min="7429" max="7429" width="16.7109375" style="68" customWidth="1"/>
    <col min="7430" max="7430" width="15.42578125" style="68" customWidth="1"/>
    <col min="7431" max="7431" width="16.7109375" style="68" customWidth="1"/>
    <col min="7432" max="7432" width="16.42578125" style="68" customWidth="1"/>
    <col min="7433" max="7433" width="17.5703125" style="68" customWidth="1"/>
    <col min="7434" max="7680" width="9.140625" style="68"/>
    <col min="7681" max="7681" width="6.140625" style="68" customWidth="1"/>
    <col min="7682" max="7682" width="37.28515625" style="68" bestFit="1" customWidth="1"/>
    <col min="7683" max="7684" width="14" style="68" customWidth="1"/>
    <col min="7685" max="7685" width="16.7109375" style="68" customWidth="1"/>
    <col min="7686" max="7686" width="15.42578125" style="68" customWidth="1"/>
    <col min="7687" max="7687" width="16.7109375" style="68" customWidth="1"/>
    <col min="7688" max="7688" width="16.42578125" style="68" customWidth="1"/>
    <col min="7689" max="7689" width="17.5703125" style="68" customWidth="1"/>
    <col min="7690" max="7936" width="9.140625" style="68"/>
    <col min="7937" max="7937" width="6.140625" style="68" customWidth="1"/>
    <col min="7938" max="7938" width="37.28515625" style="68" bestFit="1" customWidth="1"/>
    <col min="7939" max="7940" width="14" style="68" customWidth="1"/>
    <col min="7941" max="7941" width="16.7109375" style="68" customWidth="1"/>
    <col min="7942" max="7942" width="15.42578125" style="68" customWidth="1"/>
    <col min="7943" max="7943" width="16.7109375" style="68" customWidth="1"/>
    <col min="7944" max="7944" width="16.42578125" style="68" customWidth="1"/>
    <col min="7945" max="7945" width="17.5703125" style="68" customWidth="1"/>
    <col min="7946" max="8192" width="9.140625" style="68"/>
    <col min="8193" max="8193" width="6.140625" style="68" customWidth="1"/>
    <col min="8194" max="8194" width="37.28515625" style="68" bestFit="1" customWidth="1"/>
    <col min="8195" max="8196" width="14" style="68" customWidth="1"/>
    <col min="8197" max="8197" width="16.7109375" style="68" customWidth="1"/>
    <col min="8198" max="8198" width="15.42578125" style="68" customWidth="1"/>
    <col min="8199" max="8199" width="16.7109375" style="68" customWidth="1"/>
    <col min="8200" max="8200" width="16.42578125" style="68" customWidth="1"/>
    <col min="8201" max="8201" width="17.5703125" style="68" customWidth="1"/>
    <col min="8202" max="8448" width="9.140625" style="68"/>
    <col min="8449" max="8449" width="6.140625" style="68" customWidth="1"/>
    <col min="8450" max="8450" width="37.28515625" style="68" bestFit="1" customWidth="1"/>
    <col min="8451" max="8452" width="14" style="68" customWidth="1"/>
    <col min="8453" max="8453" width="16.7109375" style="68" customWidth="1"/>
    <col min="8454" max="8454" width="15.42578125" style="68" customWidth="1"/>
    <col min="8455" max="8455" width="16.7109375" style="68" customWidth="1"/>
    <col min="8456" max="8456" width="16.42578125" style="68" customWidth="1"/>
    <col min="8457" max="8457" width="17.5703125" style="68" customWidth="1"/>
    <col min="8458" max="8704" width="9.140625" style="68"/>
    <col min="8705" max="8705" width="6.140625" style="68" customWidth="1"/>
    <col min="8706" max="8706" width="37.28515625" style="68" bestFit="1" customWidth="1"/>
    <col min="8707" max="8708" width="14" style="68" customWidth="1"/>
    <col min="8709" max="8709" width="16.7109375" style="68" customWidth="1"/>
    <col min="8710" max="8710" width="15.42578125" style="68" customWidth="1"/>
    <col min="8711" max="8711" width="16.7109375" style="68" customWidth="1"/>
    <col min="8712" max="8712" width="16.42578125" style="68" customWidth="1"/>
    <col min="8713" max="8713" width="17.5703125" style="68" customWidth="1"/>
    <col min="8714" max="8960" width="9.140625" style="68"/>
    <col min="8961" max="8961" width="6.140625" style="68" customWidth="1"/>
    <col min="8962" max="8962" width="37.28515625" style="68" bestFit="1" customWidth="1"/>
    <col min="8963" max="8964" width="14" style="68" customWidth="1"/>
    <col min="8965" max="8965" width="16.7109375" style="68" customWidth="1"/>
    <col min="8966" max="8966" width="15.42578125" style="68" customWidth="1"/>
    <col min="8967" max="8967" width="16.7109375" style="68" customWidth="1"/>
    <col min="8968" max="8968" width="16.42578125" style="68" customWidth="1"/>
    <col min="8969" max="8969" width="17.5703125" style="68" customWidth="1"/>
    <col min="8970" max="9216" width="9.140625" style="68"/>
    <col min="9217" max="9217" width="6.140625" style="68" customWidth="1"/>
    <col min="9218" max="9218" width="37.28515625" style="68" bestFit="1" customWidth="1"/>
    <col min="9219" max="9220" width="14" style="68" customWidth="1"/>
    <col min="9221" max="9221" width="16.7109375" style="68" customWidth="1"/>
    <col min="9222" max="9222" width="15.42578125" style="68" customWidth="1"/>
    <col min="9223" max="9223" width="16.7109375" style="68" customWidth="1"/>
    <col min="9224" max="9224" width="16.42578125" style="68" customWidth="1"/>
    <col min="9225" max="9225" width="17.5703125" style="68" customWidth="1"/>
    <col min="9226" max="9472" width="9.140625" style="68"/>
    <col min="9473" max="9473" width="6.140625" style="68" customWidth="1"/>
    <col min="9474" max="9474" width="37.28515625" style="68" bestFit="1" customWidth="1"/>
    <col min="9475" max="9476" width="14" style="68" customWidth="1"/>
    <col min="9477" max="9477" width="16.7109375" style="68" customWidth="1"/>
    <col min="9478" max="9478" width="15.42578125" style="68" customWidth="1"/>
    <col min="9479" max="9479" width="16.7109375" style="68" customWidth="1"/>
    <col min="9480" max="9480" width="16.42578125" style="68" customWidth="1"/>
    <col min="9481" max="9481" width="17.5703125" style="68" customWidth="1"/>
    <col min="9482" max="9728" width="9.140625" style="68"/>
    <col min="9729" max="9729" width="6.140625" style="68" customWidth="1"/>
    <col min="9730" max="9730" width="37.28515625" style="68" bestFit="1" customWidth="1"/>
    <col min="9731" max="9732" width="14" style="68" customWidth="1"/>
    <col min="9733" max="9733" width="16.7109375" style="68" customWidth="1"/>
    <col min="9734" max="9734" width="15.42578125" style="68" customWidth="1"/>
    <col min="9735" max="9735" width="16.7109375" style="68" customWidth="1"/>
    <col min="9736" max="9736" width="16.42578125" style="68" customWidth="1"/>
    <col min="9737" max="9737" width="17.5703125" style="68" customWidth="1"/>
    <col min="9738" max="9984" width="9.140625" style="68"/>
    <col min="9985" max="9985" width="6.140625" style="68" customWidth="1"/>
    <col min="9986" max="9986" width="37.28515625" style="68" bestFit="1" customWidth="1"/>
    <col min="9987" max="9988" width="14" style="68" customWidth="1"/>
    <col min="9989" max="9989" width="16.7109375" style="68" customWidth="1"/>
    <col min="9990" max="9990" width="15.42578125" style="68" customWidth="1"/>
    <col min="9991" max="9991" width="16.7109375" style="68" customWidth="1"/>
    <col min="9992" max="9992" width="16.42578125" style="68" customWidth="1"/>
    <col min="9993" max="9993" width="17.5703125" style="68" customWidth="1"/>
    <col min="9994" max="10240" width="9.140625" style="68"/>
    <col min="10241" max="10241" width="6.140625" style="68" customWidth="1"/>
    <col min="10242" max="10242" width="37.28515625" style="68" bestFit="1" customWidth="1"/>
    <col min="10243" max="10244" width="14" style="68" customWidth="1"/>
    <col min="10245" max="10245" width="16.7109375" style="68" customWidth="1"/>
    <col min="10246" max="10246" width="15.42578125" style="68" customWidth="1"/>
    <col min="10247" max="10247" width="16.7109375" style="68" customWidth="1"/>
    <col min="10248" max="10248" width="16.42578125" style="68" customWidth="1"/>
    <col min="10249" max="10249" width="17.5703125" style="68" customWidth="1"/>
    <col min="10250" max="10496" width="9.140625" style="68"/>
    <col min="10497" max="10497" width="6.140625" style="68" customWidth="1"/>
    <col min="10498" max="10498" width="37.28515625" style="68" bestFit="1" customWidth="1"/>
    <col min="10499" max="10500" width="14" style="68" customWidth="1"/>
    <col min="10501" max="10501" width="16.7109375" style="68" customWidth="1"/>
    <col min="10502" max="10502" width="15.42578125" style="68" customWidth="1"/>
    <col min="10503" max="10503" width="16.7109375" style="68" customWidth="1"/>
    <col min="10504" max="10504" width="16.42578125" style="68" customWidth="1"/>
    <col min="10505" max="10505" width="17.5703125" style="68" customWidth="1"/>
    <col min="10506" max="10752" width="9.140625" style="68"/>
    <col min="10753" max="10753" width="6.140625" style="68" customWidth="1"/>
    <col min="10754" max="10754" width="37.28515625" style="68" bestFit="1" customWidth="1"/>
    <col min="10755" max="10756" width="14" style="68" customWidth="1"/>
    <col min="10757" max="10757" width="16.7109375" style="68" customWidth="1"/>
    <col min="10758" max="10758" width="15.42578125" style="68" customWidth="1"/>
    <col min="10759" max="10759" width="16.7109375" style="68" customWidth="1"/>
    <col min="10760" max="10760" width="16.42578125" style="68" customWidth="1"/>
    <col min="10761" max="10761" width="17.5703125" style="68" customWidth="1"/>
    <col min="10762" max="11008" width="9.140625" style="68"/>
    <col min="11009" max="11009" width="6.140625" style="68" customWidth="1"/>
    <col min="11010" max="11010" width="37.28515625" style="68" bestFit="1" customWidth="1"/>
    <col min="11011" max="11012" width="14" style="68" customWidth="1"/>
    <col min="11013" max="11013" width="16.7109375" style="68" customWidth="1"/>
    <col min="11014" max="11014" width="15.42578125" style="68" customWidth="1"/>
    <col min="11015" max="11015" width="16.7109375" style="68" customWidth="1"/>
    <col min="11016" max="11016" width="16.42578125" style="68" customWidth="1"/>
    <col min="11017" max="11017" width="17.5703125" style="68" customWidth="1"/>
    <col min="11018" max="11264" width="9.140625" style="68"/>
    <col min="11265" max="11265" width="6.140625" style="68" customWidth="1"/>
    <col min="11266" max="11266" width="37.28515625" style="68" bestFit="1" customWidth="1"/>
    <col min="11267" max="11268" width="14" style="68" customWidth="1"/>
    <col min="11269" max="11269" width="16.7109375" style="68" customWidth="1"/>
    <col min="11270" max="11270" width="15.42578125" style="68" customWidth="1"/>
    <col min="11271" max="11271" width="16.7109375" style="68" customWidth="1"/>
    <col min="11272" max="11272" width="16.42578125" style="68" customWidth="1"/>
    <col min="11273" max="11273" width="17.5703125" style="68" customWidth="1"/>
    <col min="11274" max="11520" width="9.140625" style="68"/>
    <col min="11521" max="11521" width="6.140625" style="68" customWidth="1"/>
    <col min="11522" max="11522" width="37.28515625" style="68" bestFit="1" customWidth="1"/>
    <col min="11523" max="11524" width="14" style="68" customWidth="1"/>
    <col min="11525" max="11525" width="16.7109375" style="68" customWidth="1"/>
    <col min="11526" max="11526" width="15.42578125" style="68" customWidth="1"/>
    <col min="11527" max="11527" width="16.7109375" style="68" customWidth="1"/>
    <col min="11528" max="11528" width="16.42578125" style="68" customWidth="1"/>
    <col min="11529" max="11529" width="17.5703125" style="68" customWidth="1"/>
    <col min="11530" max="11776" width="9.140625" style="68"/>
    <col min="11777" max="11777" width="6.140625" style="68" customWidth="1"/>
    <col min="11778" max="11778" width="37.28515625" style="68" bestFit="1" customWidth="1"/>
    <col min="11779" max="11780" width="14" style="68" customWidth="1"/>
    <col min="11781" max="11781" width="16.7109375" style="68" customWidth="1"/>
    <col min="11782" max="11782" width="15.42578125" style="68" customWidth="1"/>
    <col min="11783" max="11783" width="16.7109375" style="68" customWidth="1"/>
    <col min="11784" max="11784" width="16.42578125" style="68" customWidth="1"/>
    <col min="11785" max="11785" width="17.5703125" style="68" customWidth="1"/>
    <col min="11786" max="12032" width="9.140625" style="68"/>
    <col min="12033" max="12033" width="6.140625" style="68" customWidth="1"/>
    <col min="12034" max="12034" width="37.28515625" style="68" bestFit="1" customWidth="1"/>
    <col min="12035" max="12036" width="14" style="68" customWidth="1"/>
    <col min="12037" max="12037" width="16.7109375" style="68" customWidth="1"/>
    <col min="12038" max="12038" width="15.42578125" style="68" customWidth="1"/>
    <col min="12039" max="12039" width="16.7109375" style="68" customWidth="1"/>
    <col min="12040" max="12040" width="16.42578125" style="68" customWidth="1"/>
    <col min="12041" max="12041" width="17.5703125" style="68" customWidth="1"/>
    <col min="12042" max="12288" width="9.140625" style="68"/>
    <col min="12289" max="12289" width="6.140625" style="68" customWidth="1"/>
    <col min="12290" max="12290" width="37.28515625" style="68" bestFit="1" customWidth="1"/>
    <col min="12291" max="12292" width="14" style="68" customWidth="1"/>
    <col min="12293" max="12293" width="16.7109375" style="68" customWidth="1"/>
    <col min="12294" max="12294" width="15.42578125" style="68" customWidth="1"/>
    <col min="12295" max="12295" width="16.7109375" style="68" customWidth="1"/>
    <col min="12296" max="12296" width="16.42578125" style="68" customWidth="1"/>
    <col min="12297" max="12297" width="17.5703125" style="68" customWidth="1"/>
    <col min="12298" max="12544" width="9.140625" style="68"/>
    <col min="12545" max="12545" width="6.140625" style="68" customWidth="1"/>
    <col min="12546" max="12546" width="37.28515625" style="68" bestFit="1" customWidth="1"/>
    <col min="12547" max="12548" width="14" style="68" customWidth="1"/>
    <col min="12549" max="12549" width="16.7109375" style="68" customWidth="1"/>
    <col min="12550" max="12550" width="15.42578125" style="68" customWidth="1"/>
    <col min="12551" max="12551" width="16.7109375" style="68" customWidth="1"/>
    <col min="12552" max="12552" width="16.42578125" style="68" customWidth="1"/>
    <col min="12553" max="12553" width="17.5703125" style="68" customWidth="1"/>
    <col min="12554" max="12800" width="9.140625" style="68"/>
    <col min="12801" max="12801" width="6.140625" style="68" customWidth="1"/>
    <col min="12802" max="12802" width="37.28515625" style="68" bestFit="1" customWidth="1"/>
    <col min="12803" max="12804" width="14" style="68" customWidth="1"/>
    <col min="12805" max="12805" width="16.7109375" style="68" customWidth="1"/>
    <col min="12806" max="12806" width="15.42578125" style="68" customWidth="1"/>
    <col min="12807" max="12807" width="16.7109375" style="68" customWidth="1"/>
    <col min="12808" max="12808" width="16.42578125" style="68" customWidth="1"/>
    <col min="12809" max="12809" width="17.5703125" style="68" customWidth="1"/>
    <col min="12810" max="13056" width="9.140625" style="68"/>
    <col min="13057" max="13057" width="6.140625" style="68" customWidth="1"/>
    <col min="13058" max="13058" width="37.28515625" style="68" bestFit="1" customWidth="1"/>
    <col min="13059" max="13060" width="14" style="68" customWidth="1"/>
    <col min="13061" max="13061" width="16.7109375" style="68" customWidth="1"/>
    <col min="13062" max="13062" width="15.42578125" style="68" customWidth="1"/>
    <col min="13063" max="13063" width="16.7109375" style="68" customWidth="1"/>
    <col min="13064" max="13064" width="16.42578125" style="68" customWidth="1"/>
    <col min="13065" max="13065" width="17.5703125" style="68" customWidth="1"/>
    <col min="13066" max="13312" width="9.140625" style="68"/>
    <col min="13313" max="13313" width="6.140625" style="68" customWidth="1"/>
    <col min="13314" max="13314" width="37.28515625" style="68" bestFit="1" customWidth="1"/>
    <col min="13315" max="13316" width="14" style="68" customWidth="1"/>
    <col min="13317" max="13317" width="16.7109375" style="68" customWidth="1"/>
    <col min="13318" max="13318" width="15.42578125" style="68" customWidth="1"/>
    <col min="13319" max="13319" width="16.7109375" style="68" customWidth="1"/>
    <col min="13320" max="13320" width="16.42578125" style="68" customWidth="1"/>
    <col min="13321" max="13321" width="17.5703125" style="68" customWidth="1"/>
    <col min="13322" max="13568" width="9.140625" style="68"/>
    <col min="13569" max="13569" width="6.140625" style="68" customWidth="1"/>
    <col min="13570" max="13570" width="37.28515625" style="68" bestFit="1" customWidth="1"/>
    <col min="13571" max="13572" width="14" style="68" customWidth="1"/>
    <col min="13573" max="13573" width="16.7109375" style="68" customWidth="1"/>
    <col min="13574" max="13574" width="15.42578125" style="68" customWidth="1"/>
    <col min="13575" max="13575" width="16.7109375" style="68" customWidth="1"/>
    <col min="13576" max="13576" width="16.42578125" style="68" customWidth="1"/>
    <col min="13577" max="13577" width="17.5703125" style="68" customWidth="1"/>
    <col min="13578" max="13824" width="9.140625" style="68"/>
    <col min="13825" max="13825" width="6.140625" style="68" customWidth="1"/>
    <col min="13826" max="13826" width="37.28515625" style="68" bestFit="1" customWidth="1"/>
    <col min="13827" max="13828" width="14" style="68" customWidth="1"/>
    <col min="13829" max="13829" width="16.7109375" style="68" customWidth="1"/>
    <col min="13830" max="13830" width="15.42578125" style="68" customWidth="1"/>
    <col min="13831" max="13831" width="16.7109375" style="68" customWidth="1"/>
    <col min="13832" max="13832" width="16.42578125" style="68" customWidth="1"/>
    <col min="13833" max="13833" width="17.5703125" style="68" customWidth="1"/>
    <col min="13834" max="14080" width="9.140625" style="68"/>
    <col min="14081" max="14081" width="6.140625" style="68" customWidth="1"/>
    <col min="14082" max="14082" width="37.28515625" style="68" bestFit="1" customWidth="1"/>
    <col min="14083" max="14084" width="14" style="68" customWidth="1"/>
    <col min="14085" max="14085" width="16.7109375" style="68" customWidth="1"/>
    <col min="14086" max="14086" width="15.42578125" style="68" customWidth="1"/>
    <col min="14087" max="14087" width="16.7109375" style="68" customWidth="1"/>
    <col min="14088" max="14088" width="16.42578125" style="68" customWidth="1"/>
    <col min="14089" max="14089" width="17.5703125" style="68" customWidth="1"/>
    <col min="14090" max="14336" width="9.140625" style="68"/>
    <col min="14337" max="14337" width="6.140625" style="68" customWidth="1"/>
    <col min="14338" max="14338" width="37.28515625" style="68" bestFit="1" customWidth="1"/>
    <col min="14339" max="14340" width="14" style="68" customWidth="1"/>
    <col min="14341" max="14341" width="16.7109375" style="68" customWidth="1"/>
    <col min="14342" max="14342" width="15.42578125" style="68" customWidth="1"/>
    <col min="14343" max="14343" width="16.7109375" style="68" customWidth="1"/>
    <col min="14344" max="14344" width="16.42578125" style="68" customWidth="1"/>
    <col min="14345" max="14345" width="17.5703125" style="68" customWidth="1"/>
    <col min="14346" max="14592" width="9.140625" style="68"/>
    <col min="14593" max="14593" width="6.140625" style="68" customWidth="1"/>
    <col min="14594" max="14594" width="37.28515625" style="68" bestFit="1" customWidth="1"/>
    <col min="14595" max="14596" width="14" style="68" customWidth="1"/>
    <col min="14597" max="14597" width="16.7109375" style="68" customWidth="1"/>
    <col min="14598" max="14598" width="15.42578125" style="68" customWidth="1"/>
    <col min="14599" max="14599" width="16.7109375" style="68" customWidth="1"/>
    <col min="14600" max="14600" width="16.42578125" style="68" customWidth="1"/>
    <col min="14601" max="14601" width="17.5703125" style="68" customWidth="1"/>
    <col min="14602" max="14848" width="9.140625" style="68"/>
    <col min="14849" max="14849" width="6.140625" style="68" customWidth="1"/>
    <col min="14850" max="14850" width="37.28515625" style="68" bestFit="1" customWidth="1"/>
    <col min="14851" max="14852" width="14" style="68" customWidth="1"/>
    <col min="14853" max="14853" width="16.7109375" style="68" customWidth="1"/>
    <col min="14854" max="14854" width="15.42578125" style="68" customWidth="1"/>
    <col min="14855" max="14855" width="16.7109375" style="68" customWidth="1"/>
    <col min="14856" max="14856" width="16.42578125" style="68" customWidth="1"/>
    <col min="14857" max="14857" width="17.5703125" style="68" customWidth="1"/>
    <col min="14858" max="15104" width="9.140625" style="68"/>
    <col min="15105" max="15105" width="6.140625" style="68" customWidth="1"/>
    <col min="15106" max="15106" width="37.28515625" style="68" bestFit="1" customWidth="1"/>
    <col min="15107" max="15108" width="14" style="68" customWidth="1"/>
    <col min="15109" max="15109" width="16.7109375" style="68" customWidth="1"/>
    <col min="15110" max="15110" width="15.42578125" style="68" customWidth="1"/>
    <col min="15111" max="15111" width="16.7109375" style="68" customWidth="1"/>
    <col min="15112" max="15112" width="16.42578125" style="68" customWidth="1"/>
    <col min="15113" max="15113" width="17.5703125" style="68" customWidth="1"/>
    <col min="15114" max="15360" width="9.140625" style="68"/>
    <col min="15361" max="15361" width="6.140625" style="68" customWidth="1"/>
    <col min="15362" max="15362" width="37.28515625" style="68" bestFit="1" customWidth="1"/>
    <col min="15363" max="15364" width="14" style="68" customWidth="1"/>
    <col min="15365" max="15365" width="16.7109375" style="68" customWidth="1"/>
    <col min="15366" max="15366" width="15.42578125" style="68" customWidth="1"/>
    <col min="15367" max="15367" width="16.7109375" style="68" customWidth="1"/>
    <col min="15368" max="15368" width="16.42578125" style="68" customWidth="1"/>
    <col min="15369" max="15369" width="17.5703125" style="68" customWidth="1"/>
    <col min="15370" max="15616" width="9.140625" style="68"/>
    <col min="15617" max="15617" width="6.140625" style="68" customWidth="1"/>
    <col min="15618" max="15618" width="37.28515625" style="68" bestFit="1" customWidth="1"/>
    <col min="15619" max="15620" width="14" style="68" customWidth="1"/>
    <col min="15621" max="15621" width="16.7109375" style="68" customWidth="1"/>
    <col min="15622" max="15622" width="15.42578125" style="68" customWidth="1"/>
    <col min="15623" max="15623" width="16.7109375" style="68" customWidth="1"/>
    <col min="15624" max="15624" width="16.42578125" style="68" customWidth="1"/>
    <col min="15625" max="15625" width="17.5703125" style="68" customWidth="1"/>
    <col min="15626" max="15872" width="9.140625" style="68"/>
    <col min="15873" max="15873" width="6.140625" style="68" customWidth="1"/>
    <col min="15874" max="15874" width="37.28515625" style="68" bestFit="1" customWidth="1"/>
    <col min="15875" max="15876" width="14" style="68" customWidth="1"/>
    <col min="15877" max="15877" width="16.7109375" style="68" customWidth="1"/>
    <col min="15878" max="15878" width="15.42578125" style="68" customWidth="1"/>
    <col min="15879" max="15879" width="16.7109375" style="68" customWidth="1"/>
    <col min="15880" max="15880" width="16.42578125" style="68" customWidth="1"/>
    <col min="15881" max="15881" width="17.5703125" style="68" customWidth="1"/>
    <col min="15882" max="16128" width="9.140625" style="68"/>
    <col min="16129" max="16129" width="6.140625" style="68" customWidth="1"/>
    <col min="16130" max="16130" width="37.28515625" style="68" bestFit="1" customWidth="1"/>
    <col min="16131" max="16132" width="14" style="68" customWidth="1"/>
    <col min="16133" max="16133" width="16.7109375" style="68" customWidth="1"/>
    <col min="16134" max="16134" width="15.42578125" style="68" customWidth="1"/>
    <col min="16135" max="16135" width="16.7109375" style="68" customWidth="1"/>
    <col min="16136" max="16136" width="16.42578125" style="68" customWidth="1"/>
    <col min="16137" max="16137" width="17.5703125" style="68" customWidth="1"/>
    <col min="16138" max="16384" width="9.140625" style="68"/>
  </cols>
  <sheetData>
    <row r="1" spans="1:9" ht="64.5" customHeight="1" x14ac:dyDescent="0.25">
      <c r="G1" s="163" t="s">
        <v>168</v>
      </c>
      <c r="H1" s="164"/>
      <c r="I1" s="164"/>
    </row>
    <row r="4" spans="1:9" ht="72.75" customHeight="1" x14ac:dyDescent="0.25">
      <c r="F4" s="69"/>
      <c r="G4" s="113" t="s">
        <v>110</v>
      </c>
      <c r="H4" s="113"/>
      <c r="I4" s="113"/>
    </row>
    <row r="6" spans="1:9" x14ac:dyDescent="0.25">
      <c r="A6" s="122" t="s">
        <v>111</v>
      </c>
      <c r="B6" s="122"/>
      <c r="C6" s="122"/>
      <c r="D6" s="122"/>
      <c r="E6" s="122"/>
      <c r="F6" s="122"/>
      <c r="G6" s="122"/>
      <c r="H6" s="122"/>
      <c r="I6" s="122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1.5" x14ac:dyDescent="0.25">
      <c r="A8" s="4" t="s">
        <v>2</v>
      </c>
      <c r="B8" s="4" t="s">
        <v>112</v>
      </c>
      <c r="C8" s="4" t="s">
        <v>4</v>
      </c>
      <c r="D8" s="4">
        <v>2012</v>
      </c>
      <c r="E8" s="4">
        <v>2013</v>
      </c>
      <c r="F8" s="4">
        <v>2014</v>
      </c>
      <c r="G8" s="4">
        <v>2015</v>
      </c>
      <c r="H8" s="4">
        <v>2016</v>
      </c>
      <c r="I8" s="4">
        <v>2017</v>
      </c>
    </row>
    <row r="9" spans="1:9" x14ac:dyDescent="0.25">
      <c r="A9" s="165" t="s">
        <v>113</v>
      </c>
      <c r="B9" s="161"/>
      <c r="C9" s="161"/>
      <c r="D9" s="161"/>
      <c r="E9" s="161"/>
      <c r="F9" s="161"/>
      <c r="G9" s="161"/>
      <c r="H9" s="161"/>
      <c r="I9" s="162"/>
    </row>
    <row r="10" spans="1:9" x14ac:dyDescent="0.25">
      <c r="A10" s="165" t="s">
        <v>114</v>
      </c>
      <c r="B10" s="161"/>
      <c r="C10" s="161"/>
      <c r="D10" s="161"/>
      <c r="E10" s="161"/>
      <c r="F10" s="161"/>
      <c r="G10" s="161"/>
      <c r="H10" s="161"/>
      <c r="I10" s="162"/>
    </row>
    <row r="11" spans="1:9" x14ac:dyDescent="0.25">
      <c r="A11" s="4">
        <v>1</v>
      </c>
      <c r="B11" s="5" t="s">
        <v>115</v>
      </c>
      <c r="C11" s="4" t="s">
        <v>11</v>
      </c>
      <c r="D11" s="4">
        <v>15.96</v>
      </c>
      <c r="E11" s="21">
        <v>14.8</v>
      </c>
      <c r="F11" s="21">
        <v>15.6</v>
      </c>
      <c r="G11" s="6">
        <v>16</v>
      </c>
      <c r="H11" s="6">
        <v>16.52</v>
      </c>
      <c r="I11" s="6">
        <v>17.32</v>
      </c>
    </row>
    <row r="12" spans="1:9" x14ac:dyDescent="0.25">
      <c r="A12" s="4" t="s">
        <v>28</v>
      </c>
      <c r="B12" s="5" t="s">
        <v>116</v>
      </c>
      <c r="C12" s="4" t="s">
        <v>11</v>
      </c>
      <c r="D12" s="4">
        <v>15.6</v>
      </c>
      <c r="E12" s="21">
        <v>14.5</v>
      </c>
      <c r="F12" s="21">
        <v>14.9</v>
      </c>
      <c r="G12" s="6">
        <v>15</v>
      </c>
      <c r="H12" s="6">
        <v>15.49</v>
      </c>
      <c r="I12" s="6">
        <v>16.239999999999998</v>
      </c>
    </row>
    <row r="13" spans="1:9" x14ac:dyDescent="0.25">
      <c r="A13" s="4" t="s">
        <v>29</v>
      </c>
      <c r="B13" s="5" t="s">
        <v>117</v>
      </c>
      <c r="C13" s="4" t="s">
        <v>11</v>
      </c>
      <c r="D13" s="4">
        <v>0.36</v>
      </c>
      <c r="E13" s="21">
        <v>0.3</v>
      </c>
      <c r="F13" s="21">
        <v>0.7</v>
      </c>
      <c r="G13" s="6">
        <v>1</v>
      </c>
      <c r="H13" s="6">
        <v>1.03</v>
      </c>
      <c r="I13" s="6">
        <v>1.08</v>
      </c>
    </row>
    <row r="14" spans="1:9" x14ac:dyDescent="0.25">
      <c r="A14" s="4" t="s">
        <v>118</v>
      </c>
      <c r="B14" s="5" t="s">
        <v>119</v>
      </c>
      <c r="C14" s="4" t="s">
        <v>11</v>
      </c>
      <c r="D14" s="4">
        <v>5.0999999999999996</v>
      </c>
      <c r="E14" s="21">
        <v>7.3</v>
      </c>
      <c r="F14" s="21">
        <v>0</v>
      </c>
      <c r="G14" s="6">
        <v>0</v>
      </c>
      <c r="H14" s="6">
        <v>0</v>
      </c>
      <c r="I14" s="6">
        <v>0</v>
      </c>
    </row>
    <row r="15" spans="1:9" x14ac:dyDescent="0.25">
      <c r="A15" s="4">
        <v>2</v>
      </c>
      <c r="B15" s="5" t="s">
        <v>120</v>
      </c>
      <c r="C15" s="4" t="s">
        <v>11</v>
      </c>
      <c r="D15" s="4">
        <v>147.19999999999999</v>
      </c>
      <c r="E15" s="21">
        <v>121</v>
      </c>
      <c r="F15" s="21">
        <v>120.2</v>
      </c>
      <c r="G15" s="6">
        <v>121</v>
      </c>
      <c r="H15" s="6">
        <v>124.99</v>
      </c>
      <c r="I15" s="6">
        <v>130.99</v>
      </c>
    </row>
    <row r="16" spans="1:9" x14ac:dyDescent="0.25">
      <c r="A16" s="4">
        <v>3</v>
      </c>
      <c r="B16" s="5" t="s">
        <v>121</v>
      </c>
      <c r="C16" s="4" t="s">
        <v>122</v>
      </c>
      <c r="D16" s="4">
        <v>1369</v>
      </c>
      <c r="E16" s="21">
        <v>795</v>
      </c>
      <c r="F16" s="21">
        <v>780</v>
      </c>
      <c r="G16" s="6">
        <v>800</v>
      </c>
      <c r="H16" s="6">
        <v>826.4</v>
      </c>
      <c r="I16" s="6">
        <v>866.07</v>
      </c>
    </row>
    <row r="17" spans="1:13" x14ac:dyDescent="0.25">
      <c r="A17" s="120" t="s">
        <v>123</v>
      </c>
      <c r="B17" s="161"/>
      <c r="C17" s="161"/>
      <c r="D17" s="161"/>
      <c r="E17" s="161"/>
      <c r="F17" s="161"/>
      <c r="G17" s="161"/>
      <c r="H17" s="161"/>
      <c r="I17" s="162"/>
    </row>
    <row r="18" spans="1:13" ht="110.25" x14ac:dyDescent="0.25">
      <c r="A18" s="4">
        <v>4</v>
      </c>
      <c r="B18" s="5" t="s">
        <v>124</v>
      </c>
      <c r="C18" s="4" t="s">
        <v>20</v>
      </c>
      <c r="D18" s="4">
        <v>0</v>
      </c>
      <c r="E18" s="11">
        <v>0</v>
      </c>
      <c r="F18" s="11">
        <v>0</v>
      </c>
      <c r="G18" s="11">
        <f>G19+G20</f>
        <v>7</v>
      </c>
      <c r="H18" s="11">
        <f>H19+H20</f>
        <v>7</v>
      </c>
      <c r="I18" s="11">
        <f>I19+I20</f>
        <v>7</v>
      </c>
    </row>
    <row r="19" spans="1:13" x14ac:dyDescent="0.25">
      <c r="A19" s="6" t="s">
        <v>24</v>
      </c>
      <c r="B19" s="5" t="s">
        <v>125</v>
      </c>
      <c r="C19" s="4" t="s">
        <v>20</v>
      </c>
      <c r="D19" s="4">
        <v>0</v>
      </c>
      <c r="E19" s="11">
        <v>0</v>
      </c>
      <c r="F19" s="11">
        <v>0</v>
      </c>
      <c r="G19" s="11">
        <v>5</v>
      </c>
      <c r="H19" s="11">
        <v>5</v>
      </c>
      <c r="I19" s="11">
        <v>5</v>
      </c>
    </row>
    <row r="20" spans="1:13" x14ac:dyDescent="0.25">
      <c r="A20" s="4" t="s">
        <v>25</v>
      </c>
      <c r="B20" s="5" t="s">
        <v>126</v>
      </c>
      <c r="C20" s="4" t="s">
        <v>20</v>
      </c>
      <c r="D20" s="4">
        <v>0</v>
      </c>
      <c r="E20" s="11">
        <v>0</v>
      </c>
      <c r="F20" s="11">
        <v>0</v>
      </c>
      <c r="G20" s="11">
        <v>2</v>
      </c>
      <c r="H20" s="11">
        <v>2</v>
      </c>
      <c r="I20" s="11">
        <v>2</v>
      </c>
    </row>
    <row r="21" spans="1:13" ht="15.75" customHeight="1" x14ac:dyDescent="0.25">
      <c r="A21" s="166" t="s">
        <v>127</v>
      </c>
      <c r="B21" s="167"/>
      <c r="C21" s="167"/>
      <c r="D21" s="167"/>
      <c r="E21" s="167"/>
      <c r="F21" s="167"/>
      <c r="G21" s="167"/>
      <c r="H21" s="167"/>
      <c r="I21" s="167"/>
    </row>
    <row r="22" spans="1:13" ht="63" x14ac:dyDescent="0.25">
      <c r="A22" s="4" t="s">
        <v>128</v>
      </c>
      <c r="B22" s="5" t="s">
        <v>129</v>
      </c>
      <c r="C22" s="4" t="s">
        <v>9</v>
      </c>
      <c r="D22" s="4"/>
      <c r="E22" s="11"/>
      <c r="F22" s="11"/>
      <c r="G22" s="11">
        <v>10</v>
      </c>
      <c r="H22" s="11"/>
      <c r="I22" s="11"/>
    </row>
    <row r="23" spans="1:13" ht="18.75" x14ac:dyDescent="0.25">
      <c r="A23" s="168"/>
      <c r="B23" s="168"/>
      <c r="C23" s="70"/>
      <c r="D23" s="70"/>
      <c r="E23" s="70"/>
      <c r="F23" s="70"/>
      <c r="G23" s="70"/>
      <c r="H23" s="71"/>
      <c r="I23" s="71"/>
      <c r="J23" s="169"/>
      <c r="K23" s="169"/>
      <c r="L23" s="169"/>
      <c r="M23" s="72"/>
    </row>
    <row r="24" spans="1:13" ht="18.75" x14ac:dyDescent="0.25">
      <c r="A24" s="168"/>
      <c r="B24" s="168"/>
      <c r="C24" s="70"/>
      <c r="D24" s="70"/>
      <c r="E24" s="70"/>
      <c r="F24" s="70"/>
      <c r="G24" s="70"/>
      <c r="H24" s="71"/>
      <c r="I24" s="71"/>
      <c r="J24" s="71"/>
      <c r="K24" s="169"/>
      <c r="L24" s="169"/>
      <c r="M24" s="72"/>
    </row>
    <row r="25" spans="1:13" x14ac:dyDescent="0.25">
      <c r="A25" s="14"/>
      <c r="B25" s="15"/>
      <c r="C25" s="14"/>
      <c r="D25" s="14"/>
      <c r="E25" s="73"/>
      <c r="F25" s="73"/>
      <c r="G25" s="73"/>
      <c r="H25" s="73"/>
      <c r="I25" s="73"/>
    </row>
    <row r="26" spans="1:13" x14ac:dyDescent="0.25">
      <c r="A26" s="74"/>
      <c r="B26" s="74"/>
      <c r="C26" s="74"/>
      <c r="D26" s="74"/>
      <c r="E26" s="74"/>
      <c r="F26" s="74"/>
      <c r="G26" s="74"/>
      <c r="H26" s="74"/>
      <c r="I26" s="74"/>
    </row>
    <row r="27" spans="1:13" x14ac:dyDescent="0.25">
      <c r="A27" s="74"/>
      <c r="B27" s="74"/>
      <c r="C27" s="74"/>
      <c r="D27" s="74"/>
      <c r="E27" s="74"/>
      <c r="F27" s="74"/>
      <c r="G27" s="74"/>
      <c r="H27" s="74"/>
      <c r="I27" s="74"/>
    </row>
    <row r="28" spans="1:13" x14ac:dyDescent="0.25">
      <c r="A28" s="74"/>
      <c r="B28" s="74"/>
      <c r="C28" s="74"/>
      <c r="D28" s="74"/>
      <c r="E28" s="74"/>
      <c r="F28" s="74"/>
      <c r="G28" s="74"/>
      <c r="H28" s="74"/>
      <c r="I28" s="74"/>
    </row>
    <row r="29" spans="1:13" x14ac:dyDescent="0.25">
      <c r="A29" s="74"/>
      <c r="B29" s="74"/>
      <c r="C29" s="74"/>
      <c r="D29" s="74"/>
      <c r="E29" s="74"/>
      <c r="F29" s="74"/>
      <c r="G29" s="74"/>
      <c r="H29" s="74"/>
      <c r="I29" s="74"/>
    </row>
  </sheetData>
  <mergeCells count="11">
    <mergeCell ref="A21:I21"/>
    <mergeCell ref="A23:B23"/>
    <mergeCell ref="J23:L23"/>
    <mergeCell ref="A24:B24"/>
    <mergeCell ref="K24:L24"/>
    <mergeCell ref="A17:I17"/>
    <mergeCell ref="G1:I1"/>
    <mergeCell ref="G4:I4"/>
    <mergeCell ref="A6:I6"/>
    <mergeCell ref="A9:I9"/>
    <mergeCell ref="A10:I10"/>
  </mergeCells>
  <pageMargins left="0.31496062992125984" right="0.31496062992125984" top="0.74803149606299213" bottom="0.74803149606299213" header="0" footer="0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zoomScale="60" zoomScaleNormal="100" workbookViewId="0">
      <selection activeCell="K3" sqref="K3"/>
    </sheetView>
  </sheetViews>
  <sheetFormatPr defaultRowHeight="15.75" x14ac:dyDescent="0.25"/>
  <cols>
    <col min="1" max="1" width="11.28515625" style="68" bestFit="1" customWidth="1"/>
    <col min="2" max="2" width="28.5703125" style="68" customWidth="1"/>
    <col min="3" max="3" width="21.140625" style="68" customWidth="1"/>
    <col min="4" max="7" width="9.140625" style="68" customWidth="1"/>
    <col min="8" max="8" width="11.28515625" style="68" bestFit="1" customWidth="1"/>
    <col min="9" max="11" width="10.140625" style="68" bestFit="1" customWidth="1"/>
    <col min="12" max="12" width="11.28515625" style="68" bestFit="1" customWidth="1"/>
    <col min="13" max="13" width="42.5703125" style="68" customWidth="1"/>
    <col min="14" max="256" width="9.140625" style="68"/>
    <col min="257" max="257" width="11.28515625" style="68" bestFit="1" customWidth="1"/>
    <col min="258" max="258" width="28.5703125" style="68" customWidth="1"/>
    <col min="259" max="259" width="21.140625" style="68" customWidth="1"/>
    <col min="260" max="263" width="9.140625" style="68" customWidth="1"/>
    <col min="264" max="264" width="11.28515625" style="68" bestFit="1" customWidth="1"/>
    <col min="265" max="267" width="10.140625" style="68" bestFit="1" customWidth="1"/>
    <col min="268" max="268" width="11.28515625" style="68" bestFit="1" customWidth="1"/>
    <col min="269" max="269" width="42.5703125" style="68" customWidth="1"/>
    <col min="270" max="512" width="9.140625" style="68"/>
    <col min="513" max="513" width="11.28515625" style="68" bestFit="1" customWidth="1"/>
    <col min="514" max="514" width="28.5703125" style="68" customWidth="1"/>
    <col min="515" max="515" width="21.140625" style="68" customWidth="1"/>
    <col min="516" max="519" width="9.140625" style="68" customWidth="1"/>
    <col min="520" max="520" width="11.28515625" style="68" bestFit="1" customWidth="1"/>
    <col min="521" max="523" width="10.140625" style="68" bestFit="1" customWidth="1"/>
    <col min="524" max="524" width="11.28515625" style="68" bestFit="1" customWidth="1"/>
    <col min="525" max="525" width="42.5703125" style="68" customWidth="1"/>
    <col min="526" max="768" width="9.140625" style="68"/>
    <col min="769" max="769" width="11.28515625" style="68" bestFit="1" customWidth="1"/>
    <col min="770" max="770" width="28.5703125" style="68" customWidth="1"/>
    <col min="771" max="771" width="21.140625" style="68" customWidth="1"/>
    <col min="772" max="775" width="9.140625" style="68" customWidth="1"/>
    <col min="776" max="776" width="11.28515625" style="68" bestFit="1" customWidth="1"/>
    <col min="777" max="779" width="10.140625" style="68" bestFit="1" customWidth="1"/>
    <col min="780" max="780" width="11.28515625" style="68" bestFit="1" customWidth="1"/>
    <col min="781" max="781" width="42.5703125" style="68" customWidth="1"/>
    <col min="782" max="1024" width="9.140625" style="68"/>
    <col min="1025" max="1025" width="11.28515625" style="68" bestFit="1" customWidth="1"/>
    <col min="1026" max="1026" width="28.5703125" style="68" customWidth="1"/>
    <col min="1027" max="1027" width="21.140625" style="68" customWidth="1"/>
    <col min="1028" max="1031" width="9.140625" style="68" customWidth="1"/>
    <col min="1032" max="1032" width="11.28515625" style="68" bestFit="1" customWidth="1"/>
    <col min="1033" max="1035" width="10.140625" style="68" bestFit="1" customWidth="1"/>
    <col min="1036" max="1036" width="11.28515625" style="68" bestFit="1" customWidth="1"/>
    <col min="1037" max="1037" width="42.5703125" style="68" customWidth="1"/>
    <col min="1038" max="1280" width="9.140625" style="68"/>
    <col min="1281" max="1281" width="11.28515625" style="68" bestFit="1" customWidth="1"/>
    <col min="1282" max="1282" width="28.5703125" style="68" customWidth="1"/>
    <col min="1283" max="1283" width="21.140625" style="68" customWidth="1"/>
    <col min="1284" max="1287" width="9.140625" style="68" customWidth="1"/>
    <col min="1288" max="1288" width="11.28515625" style="68" bestFit="1" customWidth="1"/>
    <col min="1289" max="1291" width="10.140625" style="68" bestFit="1" customWidth="1"/>
    <col min="1292" max="1292" width="11.28515625" style="68" bestFit="1" customWidth="1"/>
    <col min="1293" max="1293" width="42.5703125" style="68" customWidth="1"/>
    <col min="1294" max="1536" width="9.140625" style="68"/>
    <col min="1537" max="1537" width="11.28515625" style="68" bestFit="1" customWidth="1"/>
    <col min="1538" max="1538" width="28.5703125" style="68" customWidth="1"/>
    <col min="1539" max="1539" width="21.140625" style="68" customWidth="1"/>
    <col min="1540" max="1543" width="9.140625" style="68" customWidth="1"/>
    <col min="1544" max="1544" width="11.28515625" style="68" bestFit="1" customWidth="1"/>
    <col min="1545" max="1547" width="10.140625" style="68" bestFit="1" customWidth="1"/>
    <col min="1548" max="1548" width="11.28515625" style="68" bestFit="1" customWidth="1"/>
    <col min="1549" max="1549" width="42.5703125" style="68" customWidth="1"/>
    <col min="1550" max="1792" width="9.140625" style="68"/>
    <col min="1793" max="1793" width="11.28515625" style="68" bestFit="1" customWidth="1"/>
    <col min="1794" max="1794" width="28.5703125" style="68" customWidth="1"/>
    <col min="1795" max="1795" width="21.140625" style="68" customWidth="1"/>
    <col min="1796" max="1799" width="9.140625" style="68" customWidth="1"/>
    <col min="1800" max="1800" width="11.28515625" style="68" bestFit="1" customWidth="1"/>
    <col min="1801" max="1803" width="10.140625" style="68" bestFit="1" customWidth="1"/>
    <col min="1804" max="1804" width="11.28515625" style="68" bestFit="1" customWidth="1"/>
    <col min="1805" max="1805" width="42.5703125" style="68" customWidth="1"/>
    <col min="1806" max="2048" width="9.140625" style="68"/>
    <col min="2049" max="2049" width="11.28515625" style="68" bestFit="1" customWidth="1"/>
    <col min="2050" max="2050" width="28.5703125" style="68" customWidth="1"/>
    <col min="2051" max="2051" width="21.140625" style="68" customWidth="1"/>
    <col min="2052" max="2055" width="9.140625" style="68" customWidth="1"/>
    <col min="2056" max="2056" width="11.28515625" style="68" bestFit="1" customWidth="1"/>
    <col min="2057" max="2059" width="10.140625" style="68" bestFit="1" customWidth="1"/>
    <col min="2060" max="2060" width="11.28515625" style="68" bestFit="1" customWidth="1"/>
    <col min="2061" max="2061" width="42.5703125" style="68" customWidth="1"/>
    <col min="2062" max="2304" width="9.140625" style="68"/>
    <col min="2305" max="2305" width="11.28515625" style="68" bestFit="1" customWidth="1"/>
    <col min="2306" max="2306" width="28.5703125" style="68" customWidth="1"/>
    <col min="2307" max="2307" width="21.140625" style="68" customWidth="1"/>
    <col min="2308" max="2311" width="9.140625" style="68" customWidth="1"/>
    <col min="2312" max="2312" width="11.28515625" style="68" bestFit="1" customWidth="1"/>
    <col min="2313" max="2315" width="10.140625" style="68" bestFit="1" customWidth="1"/>
    <col min="2316" max="2316" width="11.28515625" style="68" bestFit="1" customWidth="1"/>
    <col min="2317" max="2317" width="42.5703125" style="68" customWidth="1"/>
    <col min="2318" max="2560" width="9.140625" style="68"/>
    <col min="2561" max="2561" width="11.28515625" style="68" bestFit="1" customWidth="1"/>
    <col min="2562" max="2562" width="28.5703125" style="68" customWidth="1"/>
    <col min="2563" max="2563" width="21.140625" style="68" customWidth="1"/>
    <col min="2564" max="2567" width="9.140625" style="68" customWidth="1"/>
    <col min="2568" max="2568" width="11.28515625" style="68" bestFit="1" customWidth="1"/>
    <col min="2569" max="2571" width="10.140625" style="68" bestFit="1" customWidth="1"/>
    <col min="2572" max="2572" width="11.28515625" style="68" bestFit="1" customWidth="1"/>
    <col min="2573" max="2573" width="42.5703125" style="68" customWidth="1"/>
    <col min="2574" max="2816" width="9.140625" style="68"/>
    <col min="2817" max="2817" width="11.28515625" style="68" bestFit="1" customWidth="1"/>
    <col min="2818" max="2818" width="28.5703125" style="68" customWidth="1"/>
    <col min="2819" max="2819" width="21.140625" style="68" customWidth="1"/>
    <col min="2820" max="2823" width="9.140625" style="68" customWidth="1"/>
    <col min="2824" max="2824" width="11.28515625" style="68" bestFit="1" customWidth="1"/>
    <col min="2825" max="2827" width="10.140625" style="68" bestFit="1" customWidth="1"/>
    <col min="2828" max="2828" width="11.28515625" style="68" bestFit="1" customWidth="1"/>
    <col min="2829" max="2829" width="42.5703125" style="68" customWidth="1"/>
    <col min="2830" max="3072" width="9.140625" style="68"/>
    <col min="3073" max="3073" width="11.28515625" style="68" bestFit="1" customWidth="1"/>
    <col min="3074" max="3074" width="28.5703125" style="68" customWidth="1"/>
    <col min="3075" max="3075" width="21.140625" style="68" customWidth="1"/>
    <col min="3076" max="3079" width="9.140625" style="68" customWidth="1"/>
    <col min="3080" max="3080" width="11.28515625" style="68" bestFit="1" customWidth="1"/>
    <col min="3081" max="3083" width="10.140625" style="68" bestFit="1" customWidth="1"/>
    <col min="3084" max="3084" width="11.28515625" style="68" bestFit="1" customWidth="1"/>
    <col min="3085" max="3085" width="42.5703125" style="68" customWidth="1"/>
    <col min="3086" max="3328" width="9.140625" style="68"/>
    <col min="3329" max="3329" width="11.28515625" style="68" bestFit="1" customWidth="1"/>
    <col min="3330" max="3330" width="28.5703125" style="68" customWidth="1"/>
    <col min="3331" max="3331" width="21.140625" style="68" customWidth="1"/>
    <col min="3332" max="3335" width="9.140625" style="68" customWidth="1"/>
    <col min="3336" max="3336" width="11.28515625" style="68" bestFit="1" customWidth="1"/>
    <col min="3337" max="3339" width="10.140625" style="68" bestFit="1" customWidth="1"/>
    <col min="3340" max="3340" width="11.28515625" style="68" bestFit="1" customWidth="1"/>
    <col min="3341" max="3341" width="42.5703125" style="68" customWidth="1"/>
    <col min="3342" max="3584" width="9.140625" style="68"/>
    <col min="3585" max="3585" width="11.28515625" style="68" bestFit="1" customWidth="1"/>
    <col min="3586" max="3586" width="28.5703125" style="68" customWidth="1"/>
    <col min="3587" max="3587" width="21.140625" style="68" customWidth="1"/>
    <col min="3588" max="3591" width="9.140625" style="68" customWidth="1"/>
    <col min="3592" max="3592" width="11.28515625" style="68" bestFit="1" customWidth="1"/>
    <col min="3593" max="3595" width="10.140625" style="68" bestFit="1" customWidth="1"/>
    <col min="3596" max="3596" width="11.28515625" style="68" bestFit="1" customWidth="1"/>
    <col min="3597" max="3597" width="42.5703125" style="68" customWidth="1"/>
    <col min="3598" max="3840" width="9.140625" style="68"/>
    <col min="3841" max="3841" width="11.28515625" style="68" bestFit="1" customWidth="1"/>
    <col min="3842" max="3842" width="28.5703125" style="68" customWidth="1"/>
    <col min="3843" max="3843" width="21.140625" style="68" customWidth="1"/>
    <col min="3844" max="3847" width="9.140625" style="68" customWidth="1"/>
    <col min="3848" max="3848" width="11.28515625" style="68" bestFit="1" customWidth="1"/>
    <col min="3849" max="3851" width="10.140625" style="68" bestFit="1" customWidth="1"/>
    <col min="3852" max="3852" width="11.28515625" style="68" bestFit="1" customWidth="1"/>
    <col min="3853" max="3853" width="42.5703125" style="68" customWidth="1"/>
    <col min="3854" max="4096" width="9.140625" style="68"/>
    <col min="4097" max="4097" width="11.28515625" style="68" bestFit="1" customWidth="1"/>
    <col min="4098" max="4098" width="28.5703125" style="68" customWidth="1"/>
    <col min="4099" max="4099" width="21.140625" style="68" customWidth="1"/>
    <col min="4100" max="4103" width="9.140625" style="68" customWidth="1"/>
    <col min="4104" max="4104" width="11.28515625" style="68" bestFit="1" customWidth="1"/>
    <col min="4105" max="4107" width="10.140625" style="68" bestFit="1" customWidth="1"/>
    <col min="4108" max="4108" width="11.28515625" style="68" bestFit="1" customWidth="1"/>
    <col min="4109" max="4109" width="42.5703125" style="68" customWidth="1"/>
    <col min="4110" max="4352" width="9.140625" style="68"/>
    <col min="4353" max="4353" width="11.28515625" style="68" bestFit="1" customWidth="1"/>
    <col min="4354" max="4354" width="28.5703125" style="68" customWidth="1"/>
    <col min="4355" max="4355" width="21.140625" style="68" customWidth="1"/>
    <col min="4356" max="4359" width="9.140625" style="68" customWidth="1"/>
    <col min="4360" max="4360" width="11.28515625" style="68" bestFit="1" customWidth="1"/>
    <col min="4361" max="4363" width="10.140625" style="68" bestFit="1" customWidth="1"/>
    <col min="4364" max="4364" width="11.28515625" style="68" bestFit="1" customWidth="1"/>
    <col min="4365" max="4365" width="42.5703125" style="68" customWidth="1"/>
    <col min="4366" max="4608" width="9.140625" style="68"/>
    <col min="4609" max="4609" width="11.28515625" style="68" bestFit="1" customWidth="1"/>
    <col min="4610" max="4610" width="28.5703125" style="68" customWidth="1"/>
    <col min="4611" max="4611" width="21.140625" style="68" customWidth="1"/>
    <col min="4612" max="4615" width="9.140625" style="68" customWidth="1"/>
    <col min="4616" max="4616" width="11.28515625" style="68" bestFit="1" customWidth="1"/>
    <col min="4617" max="4619" width="10.140625" style="68" bestFit="1" customWidth="1"/>
    <col min="4620" max="4620" width="11.28515625" style="68" bestFit="1" customWidth="1"/>
    <col min="4621" max="4621" width="42.5703125" style="68" customWidth="1"/>
    <col min="4622" max="4864" width="9.140625" style="68"/>
    <col min="4865" max="4865" width="11.28515625" style="68" bestFit="1" customWidth="1"/>
    <col min="4866" max="4866" width="28.5703125" style="68" customWidth="1"/>
    <col min="4867" max="4867" width="21.140625" style="68" customWidth="1"/>
    <col min="4868" max="4871" width="9.140625" style="68" customWidth="1"/>
    <col min="4872" max="4872" width="11.28515625" style="68" bestFit="1" customWidth="1"/>
    <col min="4873" max="4875" width="10.140625" style="68" bestFit="1" customWidth="1"/>
    <col min="4876" max="4876" width="11.28515625" style="68" bestFit="1" customWidth="1"/>
    <col min="4877" max="4877" width="42.5703125" style="68" customWidth="1"/>
    <col min="4878" max="5120" width="9.140625" style="68"/>
    <col min="5121" max="5121" width="11.28515625" style="68" bestFit="1" customWidth="1"/>
    <col min="5122" max="5122" width="28.5703125" style="68" customWidth="1"/>
    <col min="5123" max="5123" width="21.140625" style="68" customWidth="1"/>
    <col min="5124" max="5127" width="9.140625" style="68" customWidth="1"/>
    <col min="5128" max="5128" width="11.28515625" style="68" bestFit="1" customWidth="1"/>
    <col min="5129" max="5131" width="10.140625" style="68" bestFit="1" customWidth="1"/>
    <col min="5132" max="5132" width="11.28515625" style="68" bestFit="1" customWidth="1"/>
    <col min="5133" max="5133" width="42.5703125" style="68" customWidth="1"/>
    <col min="5134" max="5376" width="9.140625" style="68"/>
    <col min="5377" max="5377" width="11.28515625" style="68" bestFit="1" customWidth="1"/>
    <col min="5378" max="5378" width="28.5703125" style="68" customWidth="1"/>
    <col min="5379" max="5379" width="21.140625" style="68" customWidth="1"/>
    <col min="5380" max="5383" width="9.140625" style="68" customWidth="1"/>
    <col min="5384" max="5384" width="11.28515625" style="68" bestFit="1" customWidth="1"/>
    <col min="5385" max="5387" width="10.140625" style="68" bestFit="1" customWidth="1"/>
    <col min="5388" max="5388" width="11.28515625" style="68" bestFit="1" customWidth="1"/>
    <col min="5389" max="5389" width="42.5703125" style="68" customWidth="1"/>
    <col min="5390" max="5632" width="9.140625" style="68"/>
    <col min="5633" max="5633" width="11.28515625" style="68" bestFit="1" customWidth="1"/>
    <col min="5634" max="5634" width="28.5703125" style="68" customWidth="1"/>
    <col min="5635" max="5635" width="21.140625" style="68" customWidth="1"/>
    <col min="5636" max="5639" width="9.140625" style="68" customWidth="1"/>
    <col min="5640" max="5640" width="11.28515625" style="68" bestFit="1" customWidth="1"/>
    <col min="5641" max="5643" width="10.140625" style="68" bestFit="1" customWidth="1"/>
    <col min="5644" max="5644" width="11.28515625" style="68" bestFit="1" customWidth="1"/>
    <col min="5645" max="5645" width="42.5703125" style="68" customWidth="1"/>
    <col min="5646" max="5888" width="9.140625" style="68"/>
    <col min="5889" max="5889" width="11.28515625" style="68" bestFit="1" customWidth="1"/>
    <col min="5890" max="5890" width="28.5703125" style="68" customWidth="1"/>
    <col min="5891" max="5891" width="21.140625" style="68" customWidth="1"/>
    <col min="5892" max="5895" width="9.140625" style="68" customWidth="1"/>
    <col min="5896" max="5896" width="11.28515625" style="68" bestFit="1" customWidth="1"/>
    <col min="5897" max="5899" width="10.140625" style="68" bestFit="1" customWidth="1"/>
    <col min="5900" max="5900" width="11.28515625" style="68" bestFit="1" customWidth="1"/>
    <col min="5901" max="5901" width="42.5703125" style="68" customWidth="1"/>
    <col min="5902" max="6144" width="9.140625" style="68"/>
    <col min="6145" max="6145" width="11.28515625" style="68" bestFit="1" customWidth="1"/>
    <col min="6146" max="6146" width="28.5703125" style="68" customWidth="1"/>
    <col min="6147" max="6147" width="21.140625" style="68" customWidth="1"/>
    <col min="6148" max="6151" width="9.140625" style="68" customWidth="1"/>
    <col min="6152" max="6152" width="11.28515625" style="68" bestFit="1" customWidth="1"/>
    <col min="6153" max="6155" width="10.140625" style="68" bestFit="1" customWidth="1"/>
    <col min="6156" max="6156" width="11.28515625" style="68" bestFit="1" customWidth="1"/>
    <col min="6157" max="6157" width="42.5703125" style="68" customWidth="1"/>
    <col min="6158" max="6400" width="9.140625" style="68"/>
    <col min="6401" max="6401" width="11.28515625" style="68" bestFit="1" customWidth="1"/>
    <col min="6402" max="6402" width="28.5703125" style="68" customWidth="1"/>
    <col min="6403" max="6403" width="21.140625" style="68" customWidth="1"/>
    <col min="6404" max="6407" width="9.140625" style="68" customWidth="1"/>
    <col min="6408" max="6408" width="11.28515625" style="68" bestFit="1" customWidth="1"/>
    <col min="6409" max="6411" width="10.140625" style="68" bestFit="1" customWidth="1"/>
    <col min="6412" max="6412" width="11.28515625" style="68" bestFit="1" customWidth="1"/>
    <col min="6413" max="6413" width="42.5703125" style="68" customWidth="1"/>
    <col min="6414" max="6656" width="9.140625" style="68"/>
    <col min="6657" max="6657" width="11.28515625" style="68" bestFit="1" customWidth="1"/>
    <col min="6658" max="6658" width="28.5703125" style="68" customWidth="1"/>
    <col min="6659" max="6659" width="21.140625" style="68" customWidth="1"/>
    <col min="6660" max="6663" width="9.140625" style="68" customWidth="1"/>
    <col min="6664" max="6664" width="11.28515625" style="68" bestFit="1" customWidth="1"/>
    <col min="6665" max="6667" width="10.140625" style="68" bestFit="1" customWidth="1"/>
    <col min="6668" max="6668" width="11.28515625" style="68" bestFit="1" customWidth="1"/>
    <col min="6669" max="6669" width="42.5703125" style="68" customWidth="1"/>
    <col min="6670" max="6912" width="9.140625" style="68"/>
    <col min="6913" max="6913" width="11.28515625" style="68" bestFit="1" customWidth="1"/>
    <col min="6914" max="6914" width="28.5703125" style="68" customWidth="1"/>
    <col min="6915" max="6915" width="21.140625" style="68" customWidth="1"/>
    <col min="6916" max="6919" width="9.140625" style="68" customWidth="1"/>
    <col min="6920" max="6920" width="11.28515625" style="68" bestFit="1" customWidth="1"/>
    <col min="6921" max="6923" width="10.140625" style="68" bestFit="1" customWidth="1"/>
    <col min="6924" max="6924" width="11.28515625" style="68" bestFit="1" customWidth="1"/>
    <col min="6925" max="6925" width="42.5703125" style="68" customWidth="1"/>
    <col min="6926" max="7168" width="9.140625" style="68"/>
    <col min="7169" max="7169" width="11.28515625" style="68" bestFit="1" customWidth="1"/>
    <col min="7170" max="7170" width="28.5703125" style="68" customWidth="1"/>
    <col min="7171" max="7171" width="21.140625" style="68" customWidth="1"/>
    <col min="7172" max="7175" width="9.140625" style="68" customWidth="1"/>
    <col min="7176" max="7176" width="11.28515625" style="68" bestFit="1" customWidth="1"/>
    <col min="7177" max="7179" width="10.140625" style="68" bestFit="1" customWidth="1"/>
    <col min="7180" max="7180" width="11.28515625" style="68" bestFit="1" customWidth="1"/>
    <col min="7181" max="7181" width="42.5703125" style="68" customWidth="1"/>
    <col min="7182" max="7424" width="9.140625" style="68"/>
    <col min="7425" max="7425" width="11.28515625" style="68" bestFit="1" customWidth="1"/>
    <col min="7426" max="7426" width="28.5703125" style="68" customWidth="1"/>
    <col min="7427" max="7427" width="21.140625" style="68" customWidth="1"/>
    <col min="7428" max="7431" width="9.140625" style="68" customWidth="1"/>
    <col min="7432" max="7432" width="11.28515625" style="68" bestFit="1" customWidth="1"/>
    <col min="7433" max="7435" width="10.140625" style="68" bestFit="1" customWidth="1"/>
    <col min="7436" max="7436" width="11.28515625" style="68" bestFit="1" customWidth="1"/>
    <col min="7437" max="7437" width="42.5703125" style="68" customWidth="1"/>
    <col min="7438" max="7680" width="9.140625" style="68"/>
    <col min="7681" max="7681" width="11.28515625" style="68" bestFit="1" customWidth="1"/>
    <col min="7682" max="7682" width="28.5703125" style="68" customWidth="1"/>
    <col min="7683" max="7683" width="21.140625" style="68" customWidth="1"/>
    <col min="7684" max="7687" width="9.140625" style="68" customWidth="1"/>
    <col min="7688" max="7688" width="11.28515625" style="68" bestFit="1" customWidth="1"/>
    <col min="7689" max="7691" width="10.140625" style="68" bestFit="1" customWidth="1"/>
    <col min="7692" max="7692" width="11.28515625" style="68" bestFit="1" customWidth="1"/>
    <col min="7693" max="7693" width="42.5703125" style="68" customWidth="1"/>
    <col min="7694" max="7936" width="9.140625" style="68"/>
    <col min="7937" max="7937" width="11.28515625" style="68" bestFit="1" customWidth="1"/>
    <col min="7938" max="7938" width="28.5703125" style="68" customWidth="1"/>
    <col min="7939" max="7939" width="21.140625" style="68" customWidth="1"/>
    <col min="7940" max="7943" width="9.140625" style="68" customWidth="1"/>
    <col min="7944" max="7944" width="11.28515625" style="68" bestFit="1" customWidth="1"/>
    <col min="7945" max="7947" width="10.140625" style="68" bestFit="1" customWidth="1"/>
    <col min="7948" max="7948" width="11.28515625" style="68" bestFit="1" customWidth="1"/>
    <col min="7949" max="7949" width="42.5703125" style="68" customWidth="1"/>
    <col min="7950" max="8192" width="9.140625" style="68"/>
    <col min="8193" max="8193" width="11.28515625" style="68" bestFit="1" customWidth="1"/>
    <col min="8194" max="8194" width="28.5703125" style="68" customWidth="1"/>
    <col min="8195" max="8195" width="21.140625" style="68" customWidth="1"/>
    <col min="8196" max="8199" width="9.140625" style="68" customWidth="1"/>
    <col min="8200" max="8200" width="11.28515625" style="68" bestFit="1" customWidth="1"/>
    <col min="8201" max="8203" width="10.140625" style="68" bestFit="1" customWidth="1"/>
    <col min="8204" max="8204" width="11.28515625" style="68" bestFit="1" customWidth="1"/>
    <col min="8205" max="8205" width="42.5703125" style="68" customWidth="1"/>
    <col min="8206" max="8448" width="9.140625" style="68"/>
    <col min="8449" max="8449" width="11.28515625" style="68" bestFit="1" customWidth="1"/>
    <col min="8450" max="8450" width="28.5703125" style="68" customWidth="1"/>
    <col min="8451" max="8451" width="21.140625" style="68" customWidth="1"/>
    <col min="8452" max="8455" width="9.140625" style="68" customWidth="1"/>
    <col min="8456" max="8456" width="11.28515625" style="68" bestFit="1" customWidth="1"/>
    <col min="8457" max="8459" width="10.140625" style="68" bestFit="1" customWidth="1"/>
    <col min="8460" max="8460" width="11.28515625" style="68" bestFit="1" customWidth="1"/>
    <col min="8461" max="8461" width="42.5703125" style="68" customWidth="1"/>
    <col min="8462" max="8704" width="9.140625" style="68"/>
    <col min="8705" max="8705" width="11.28515625" style="68" bestFit="1" customWidth="1"/>
    <col min="8706" max="8706" width="28.5703125" style="68" customWidth="1"/>
    <col min="8707" max="8707" width="21.140625" style="68" customWidth="1"/>
    <col min="8708" max="8711" width="9.140625" style="68" customWidth="1"/>
    <col min="8712" max="8712" width="11.28515625" style="68" bestFit="1" customWidth="1"/>
    <col min="8713" max="8715" width="10.140625" style="68" bestFit="1" customWidth="1"/>
    <col min="8716" max="8716" width="11.28515625" style="68" bestFit="1" customWidth="1"/>
    <col min="8717" max="8717" width="42.5703125" style="68" customWidth="1"/>
    <col min="8718" max="8960" width="9.140625" style="68"/>
    <col min="8961" max="8961" width="11.28515625" style="68" bestFit="1" customWidth="1"/>
    <col min="8962" max="8962" width="28.5703125" style="68" customWidth="1"/>
    <col min="8963" max="8963" width="21.140625" style="68" customWidth="1"/>
    <col min="8964" max="8967" width="9.140625" style="68" customWidth="1"/>
    <col min="8968" max="8968" width="11.28515625" style="68" bestFit="1" customWidth="1"/>
    <col min="8969" max="8971" width="10.140625" style="68" bestFit="1" customWidth="1"/>
    <col min="8972" max="8972" width="11.28515625" style="68" bestFit="1" customWidth="1"/>
    <col min="8973" max="8973" width="42.5703125" style="68" customWidth="1"/>
    <col min="8974" max="9216" width="9.140625" style="68"/>
    <col min="9217" max="9217" width="11.28515625" style="68" bestFit="1" customWidth="1"/>
    <col min="9218" max="9218" width="28.5703125" style="68" customWidth="1"/>
    <col min="9219" max="9219" width="21.140625" style="68" customWidth="1"/>
    <col min="9220" max="9223" width="9.140625" style="68" customWidth="1"/>
    <col min="9224" max="9224" width="11.28515625" style="68" bestFit="1" customWidth="1"/>
    <col min="9225" max="9227" width="10.140625" style="68" bestFit="1" customWidth="1"/>
    <col min="9228" max="9228" width="11.28515625" style="68" bestFit="1" customWidth="1"/>
    <col min="9229" max="9229" width="42.5703125" style="68" customWidth="1"/>
    <col min="9230" max="9472" width="9.140625" style="68"/>
    <col min="9473" max="9473" width="11.28515625" style="68" bestFit="1" customWidth="1"/>
    <col min="9474" max="9474" width="28.5703125" style="68" customWidth="1"/>
    <col min="9475" max="9475" width="21.140625" style="68" customWidth="1"/>
    <col min="9476" max="9479" width="9.140625" style="68" customWidth="1"/>
    <col min="9480" max="9480" width="11.28515625" style="68" bestFit="1" customWidth="1"/>
    <col min="9481" max="9483" width="10.140625" style="68" bestFit="1" customWidth="1"/>
    <col min="9484" max="9484" width="11.28515625" style="68" bestFit="1" customWidth="1"/>
    <col min="9485" max="9485" width="42.5703125" style="68" customWidth="1"/>
    <col min="9486" max="9728" width="9.140625" style="68"/>
    <col min="9729" max="9729" width="11.28515625" style="68" bestFit="1" customWidth="1"/>
    <col min="9730" max="9730" width="28.5703125" style="68" customWidth="1"/>
    <col min="9731" max="9731" width="21.140625" style="68" customWidth="1"/>
    <col min="9732" max="9735" width="9.140625" style="68" customWidth="1"/>
    <col min="9736" max="9736" width="11.28515625" style="68" bestFit="1" customWidth="1"/>
    <col min="9737" max="9739" width="10.140625" style="68" bestFit="1" customWidth="1"/>
    <col min="9740" max="9740" width="11.28515625" style="68" bestFit="1" customWidth="1"/>
    <col min="9741" max="9741" width="42.5703125" style="68" customWidth="1"/>
    <col min="9742" max="9984" width="9.140625" style="68"/>
    <col min="9985" max="9985" width="11.28515625" style="68" bestFit="1" customWidth="1"/>
    <col min="9986" max="9986" width="28.5703125" style="68" customWidth="1"/>
    <col min="9987" max="9987" width="21.140625" style="68" customWidth="1"/>
    <col min="9988" max="9991" width="9.140625" style="68" customWidth="1"/>
    <col min="9992" max="9992" width="11.28515625" style="68" bestFit="1" customWidth="1"/>
    <col min="9993" max="9995" width="10.140625" style="68" bestFit="1" customWidth="1"/>
    <col min="9996" max="9996" width="11.28515625" style="68" bestFit="1" customWidth="1"/>
    <col min="9997" max="9997" width="42.5703125" style="68" customWidth="1"/>
    <col min="9998" max="10240" width="9.140625" style="68"/>
    <col min="10241" max="10241" width="11.28515625" style="68" bestFit="1" customWidth="1"/>
    <col min="10242" max="10242" width="28.5703125" style="68" customWidth="1"/>
    <col min="10243" max="10243" width="21.140625" style="68" customWidth="1"/>
    <col min="10244" max="10247" width="9.140625" style="68" customWidth="1"/>
    <col min="10248" max="10248" width="11.28515625" style="68" bestFit="1" customWidth="1"/>
    <col min="10249" max="10251" width="10.140625" style="68" bestFit="1" customWidth="1"/>
    <col min="10252" max="10252" width="11.28515625" style="68" bestFit="1" customWidth="1"/>
    <col min="10253" max="10253" width="42.5703125" style="68" customWidth="1"/>
    <col min="10254" max="10496" width="9.140625" style="68"/>
    <col min="10497" max="10497" width="11.28515625" style="68" bestFit="1" customWidth="1"/>
    <col min="10498" max="10498" width="28.5703125" style="68" customWidth="1"/>
    <col min="10499" max="10499" width="21.140625" style="68" customWidth="1"/>
    <col min="10500" max="10503" width="9.140625" style="68" customWidth="1"/>
    <col min="10504" max="10504" width="11.28515625" style="68" bestFit="1" customWidth="1"/>
    <col min="10505" max="10507" width="10.140625" style="68" bestFit="1" customWidth="1"/>
    <col min="10508" max="10508" width="11.28515625" style="68" bestFit="1" customWidth="1"/>
    <col min="10509" max="10509" width="42.5703125" style="68" customWidth="1"/>
    <col min="10510" max="10752" width="9.140625" style="68"/>
    <col min="10753" max="10753" width="11.28515625" style="68" bestFit="1" customWidth="1"/>
    <col min="10754" max="10754" width="28.5703125" style="68" customWidth="1"/>
    <col min="10755" max="10755" width="21.140625" style="68" customWidth="1"/>
    <col min="10756" max="10759" width="9.140625" style="68" customWidth="1"/>
    <col min="10760" max="10760" width="11.28515625" style="68" bestFit="1" customWidth="1"/>
    <col min="10761" max="10763" width="10.140625" style="68" bestFit="1" customWidth="1"/>
    <col min="10764" max="10764" width="11.28515625" style="68" bestFit="1" customWidth="1"/>
    <col min="10765" max="10765" width="42.5703125" style="68" customWidth="1"/>
    <col min="10766" max="11008" width="9.140625" style="68"/>
    <col min="11009" max="11009" width="11.28515625" style="68" bestFit="1" customWidth="1"/>
    <col min="11010" max="11010" width="28.5703125" style="68" customWidth="1"/>
    <col min="11011" max="11011" width="21.140625" style="68" customWidth="1"/>
    <col min="11012" max="11015" width="9.140625" style="68" customWidth="1"/>
    <col min="11016" max="11016" width="11.28515625" style="68" bestFit="1" customWidth="1"/>
    <col min="11017" max="11019" width="10.140625" style="68" bestFit="1" customWidth="1"/>
    <col min="11020" max="11020" width="11.28515625" style="68" bestFit="1" customWidth="1"/>
    <col min="11021" max="11021" width="42.5703125" style="68" customWidth="1"/>
    <col min="11022" max="11264" width="9.140625" style="68"/>
    <col min="11265" max="11265" width="11.28515625" style="68" bestFit="1" customWidth="1"/>
    <col min="11266" max="11266" width="28.5703125" style="68" customWidth="1"/>
    <col min="11267" max="11267" width="21.140625" style="68" customWidth="1"/>
    <col min="11268" max="11271" width="9.140625" style="68" customWidth="1"/>
    <col min="11272" max="11272" width="11.28515625" style="68" bestFit="1" customWidth="1"/>
    <col min="11273" max="11275" width="10.140625" style="68" bestFit="1" customWidth="1"/>
    <col min="11276" max="11276" width="11.28515625" style="68" bestFit="1" customWidth="1"/>
    <col min="11277" max="11277" width="42.5703125" style="68" customWidth="1"/>
    <col min="11278" max="11520" width="9.140625" style="68"/>
    <col min="11521" max="11521" width="11.28515625" style="68" bestFit="1" customWidth="1"/>
    <col min="11522" max="11522" width="28.5703125" style="68" customWidth="1"/>
    <col min="11523" max="11523" width="21.140625" style="68" customWidth="1"/>
    <col min="11524" max="11527" width="9.140625" style="68" customWidth="1"/>
    <col min="11528" max="11528" width="11.28515625" style="68" bestFit="1" customWidth="1"/>
    <col min="11529" max="11531" width="10.140625" style="68" bestFit="1" customWidth="1"/>
    <col min="11532" max="11532" width="11.28515625" style="68" bestFit="1" customWidth="1"/>
    <col min="11533" max="11533" width="42.5703125" style="68" customWidth="1"/>
    <col min="11534" max="11776" width="9.140625" style="68"/>
    <col min="11777" max="11777" width="11.28515625" style="68" bestFit="1" customWidth="1"/>
    <col min="11778" max="11778" width="28.5703125" style="68" customWidth="1"/>
    <col min="11779" max="11779" width="21.140625" style="68" customWidth="1"/>
    <col min="11780" max="11783" width="9.140625" style="68" customWidth="1"/>
    <col min="11784" max="11784" width="11.28515625" style="68" bestFit="1" customWidth="1"/>
    <col min="11785" max="11787" width="10.140625" style="68" bestFit="1" customWidth="1"/>
    <col min="11788" max="11788" width="11.28515625" style="68" bestFit="1" customWidth="1"/>
    <col min="11789" max="11789" width="42.5703125" style="68" customWidth="1"/>
    <col min="11790" max="12032" width="9.140625" style="68"/>
    <col min="12033" max="12033" width="11.28515625" style="68" bestFit="1" customWidth="1"/>
    <col min="12034" max="12034" width="28.5703125" style="68" customWidth="1"/>
    <col min="12035" max="12035" width="21.140625" style="68" customWidth="1"/>
    <col min="12036" max="12039" width="9.140625" style="68" customWidth="1"/>
    <col min="12040" max="12040" width="11.28515625" style="68" bestFit="1" customWidth="1"/>
    <col min="12041" max="12043" width="10.140625" style="68" bestFit="1" customWidth="1"/>
    <col min="12044" max="12044" width="11.28515625" style="68" bestFit="1" customWidth="1"/>
    <col min="12045" max="12045" width="42.5703125" style="68" customWidth="1"/>
    <col min="12046" max="12288" width="9.140625" style="68"/>
    <col min="12289" max="12289" width="11.28515625" style="68" bestFit="1" customWidth="1"/>
    <col min="12290" max="12290" width="28.5703125" style="68" customWidth="1"/>
    <col min="12291" max="12291" width="21.140625" style="68" customWidth="1"/>
    <col min="12292" max="12295" width="9.140625" style="68" customWidth="1"/>
    <col min="12296" max="12296" width="11.28515625" style="68" bestFit="1" customWidth="1"/>
    <col min="12297" max="12299" width="10.140625" style="68" bestFit="1" customWidth="1"/>
    <col min="12300" max="12300" width="11.28515625" style="68" bestFit="1" customWidth="1"/>
    <col min="12301" max="12301" width="42.5703125" style="68" customWidth="1"/>
    <col min="12302" max="12544" width="9.140625" style="68"/>
    <col min="12545" max="12545" width="11.28515625" style="68" bestFit="1" customWidth="1"/>
    <col min="12546" max="12546" width="28.5703125" style="68" customWidth="1"/>
    <col min="12547" max="12547" width="21.140625" style="68" customWidth="1"/>
    <col min="12548" max="12551" width="9.140625" style="68" customWidth="1"/>
    <col min="12552" max="12552" width="11.28515625" style="68" bestFit="1" customWidth="1"/>
    <col min="12553" max="12555" width="10.140625" style="68" bestFit="1" customWidth="1"/>
    <col min="12556" max="12556" width="11.28515625" style="68" bestFit="1" customWidth="1"/>
    <col min="12557" max="12557" width="42.5703125" style="68" customWidth="1"/>
    <col min="12558" max="12800" width="9.140625" style="68"/>
    <col min="12801" max="12801" width="11.28515625" style="68" bestFit="1" customWidth="1"/>
    <col min="12802" max="12802" width="28.5703125" style="68" customWidth="1"/>
    <col min="12803" max="12803" width="21.140625" style="68" customWidth="1"/>
    <col min="12804" max="12807" width="9.140625" style="68" customWidth="1"/>
    <col min="12808" max="12808" width="11.28515625" style="68" bestFit="1" customWidth="1"/>
    <col min="12809" max="12811" width="10.140625" style="68" bestFit="1" customWidth="1"/>
    <col min="12812" max="12812" width="11.28515625" style="68" bestFit="1" customWidth="1"/>
    <col min="12813" max="12813" width="42.5703125" style="68" customWidth="1"/>
    <col min="12814" max="13056" width="9.140625" style="68"/>
    <col min="13057" max="13057" width="11.28515625" style="68" bestFit="1" customWidth="1"/>
    <col min="13058" max="13058" width="28.5703125" style="68" customWidth="1"/>
    <col min="13059" max="13059" width="21.140625" style="68" customWidth="1"/>
    <col min="13060" max="13063" width="9.140625" style="68" customWidth="1"/>
    <col min="13064" max="13064" width="11.28515625" style="68" bestFit="1" customWidth="1"/>
    <col min="13065" max="13067" width="10.140625" style="68" bestFit="1" customWidth="1"/>
    <col min="13068" max="13068" width="11.28515625" style="68" bestFit="1" customWidth="1"/>
    <col min="13069" max="13069" width="42.5703125" style="68" customWidth="1"/>
    <col min="13070" max="13312" width="9.140625" style="68"/>
    <col min="13313" max="13313" width="11.28515625" style="68" bestFit="1" customWidth="1"/>
    <col min="13314" max="13314" width="28.5703125" style="68" customWidth="1"/>
    <col min="13315" max="13315" width="21.140625" style="68" customWidth="1"/>
    <col min="13316" max="13319" width="9.140625" style="68" customWidth="1"/>
    <col min="13320" max="13320" width="11.28515625" style="68" bestFit="1" customWidth="1"/>
    <col min="13321" max="13323" width="10.140625" style="68" bestFit="1" customWidth="1"/>
    <col min="13324" max="13324" width="11.28515625" style="68" bestFit="1" customWidth="1"/>
    <col min="13325" max="13325" width="42.5703125" style="68" customWidth="1"/>
    <col min="13326" max="13568" width="9.140625" style="68"/>
    <col min="13569" max="13569" width="11.28515625" style="68" bestFit="1" customWidth="1"/>
    <col min="13570" max="13570" width="28.5703125" style="68" customWidth="1"/>
    <col min="13571" max="13571" width="21.140625" style="68" customWidth="1"/>
    <col min="13572" max="13575" width="9.140625" style="68" customWidth="1"/>
    <col min="13576" max="13576" width="11.28515625" style="68" bestFit="1" customWidth="1"/>
    <col min="13577" max="13579" width="10.140625" style="68" bestFit="1" customWidth="1"/>
    <col min="13580" max="13580" width="11.28515625" style="68" bestFit="1" customWidth="1"/>
    <col min="13581" max="13581" width="42.5703125" style="68" customWidth="1"/>
    <col min="13582" max="13824" width="9.140625" style="68"/>
    <col min="13825" max="13825" width="11.28515625" style="68" bestFit="1" customWidth="1"/>
    <col min="13826" max="13826" width="28.5703125" style="68" customWidth="1"/>
    <col min="13827" max="13827" width="21.140625" style="68" customWidth="1"/>
    <col min="13828" max="13831" width="9.140625" style="68" customWidth="1"/>
    <col min="13832" max="13832" width="11.28515625" style="68" bestFit="1" customWidth="1"/>
    <col min="13833" max="13835" width="10.140625" style="68" bestFit="1" customWidth="1"/>
    <col min="13836" max="13836" width="11.28515625" style="68" bestFit="1" customWidth="1"/>
    <col min="13837" max="13837" width="42.5703125" style="68" customWidth="1"/>
    <col min="13838" max="14080" width="9.140625" style="68"/>
    <col min="14081" max="14081" width="11.28515625" style="68" bestFit="1" customWidth="1"/>
    <col min="14082" max="14082" width="28.5703125" style="68" customWidth="1"/>
    <col min="14083" max="14083" width="21.140625" style="68" customWidth="1"/>
    <col min="14084" max="14087" width="9.140625" style="68" customWidth="1"/>
    <col min="14088" max="14088" width="11.28515625" style="68" bestFit="1" customWidth="1"/>
    <col min="14089" max="14091" width="10.140625" style="68" bestFit="1" customWidth="1"/>
    <col min="14092" max="14092" width="11.28515625" style="68" bestFit="1" customWidth="1"/>
    <col min="14093" max="14093" width="42.5703125" style="68" customWidth="1"/>
    <col min="14094" max="14336" width="9.140625" style="68"/>
    <col min="14337" max="14337" width="11.28515625" style="68" bestFit="1" customWidth="1"/>
    <col min="14338" max="14338" width="28.5703125" style="68" customWidth="1"/>
    <col min="14339" max="14339" width="21.140625" style="68" customWidth="1"/>
    <col min="14340" max="14343" width="9.140625" style="68" customWidth="1"/>
    <col min="14344" max="14344" width="11.28515625" style="68" bestFit="1" customWidth="1"/>
    <col min="14345" max="14347" width="10.140625" style="68" bestFit="1" customWidth="1"/>
    <col min="14348" max="14348" width="11.28515625" style="68" bestFit="1" customWidth="1"/>
    <col min="14349" max="14349" width="42.5703125" style="68" customWidth="1"/>
    <col min="14350" max="14592" width="9.140625" style="68"/>
    <col min="14593" max="14593" width="11.28515625" style="68" bestFit="1" customWidth="1"/>
    <col min="14594" max="14594" width="28.5703125" style="68" customWidth="1"/>
    <col min="14595" max="14595" width="21.140625" style="68" customWidth="1"/>
    <col min="14596" max="14599" width="9.140625" style="68" customWidth="1"/>
    <col min="14600" max="14600" width="11.28515625" style="68" bestFit="1" customWidth="1"/>
    <col min="14601" max="14603" width="10.140625" style="68" bestFit="1" customWidth="1"/>
    <col min="14604" max="14604" width="11.28515625" style="68" bestFit="1" customWidth="1"/>
    <col min="14605" max="14605" width="42.5703125" style="68" customWidth="1"/>
    <col min="14606" max="14848" width="9.140625" style="68"/>
    <col min="14849" max="14849" width="11.28515625" style="68" bestFit="1" customWidth="1"/>
    <col min="14850" max="14850" width="28.5703125" style="68" customWidth="1"/>
    <col min="14851" max="14851" width="21.140625" style="68" customWidth="1"/>
    <col min="14852" max="14855" width="9.140625" style="68" customWidth="1"/>
    <col min="14856" max="14856" width="11.28515625" style="68" bestFit="1" customWidth="1"/>
    <col min="14857" max="14859" width="10.140625" style="68" bestFit="1" customWidth="1"/>
    <col min="14860" max="14860" width="11.28515625" style="68" bestFit="1" customWidth="1"/>
    <col min="14861" max="14861" width="42.5703125" style="68" customWidth="1"/>
    <col min="14862" max="15104" width="9.140625" style="68"/>
    <col min="15105" max="15105" width="11.28515625" style="68" bestFit="1" customWidth="1"/>
    <col min="15106" max="15106" width="28.5703125" style="68" customWidth="1"/>
    <col min="15107" max="15107" width="21.140625" style="68" customWidth="1"/>
    <col min="15108" max="15111" width="9.140625" style="68" customWidth="1"/>
    <col min="15112" max="15112" width="11.28515625" style="68" bestFit="1" customWidth="1"/>
    <col min="15113" max="15115" width="10.140625" style="68" bestFit="1" customWidth="1"/>
    <col min="15116" max="15116" width="11.28515625" style="68" bestFit="1" customWidth="1"/>
    <col min="15117" max="15117" width="42.5703125" style="68" customWidth="1"/>
    <col min="15118" max="15360" width="9.140625" style="68"/>
    <col min="15361" max="15361" width="11.28515625" style="68" bestFit="1" customWidth="1"/>
    <col min="15362" max="15362" width="28.5703125" style="68" customWidth="1"/>
    <col min="15363" max="15363" width="21.140625" style="68" customWidth="1"/>
    <col min="15364" max="15367" width="9.140625" style="68" customWidth="1"/>
    <col min="15368" max="15368" width="11.28515625" style="68" bestFit="1" customWidth="1"/>
    <col min="15369" max="15371" width="10.140625" style="68" bestFit="1" customWidth="1"/>
    <col min="15372" max="15372" width="11.28515625" style="68" bestFit="1" customWidth="1"/>
    <col min="15373" max="15373" width="42.5703125" style="68" customWidth="1"/>
    <col min="15374" max="15616" width="9.140625" style="68"/>
    <col min="15617" max="15617" width="11.28515625" style="68" bestFit="1" customWidth="1"/>
    <col min="15618" max="15618" width="28.5703125" style="68" customWidth="1"/>
    <col min="15619" max="15619" width="21.140625" style="68" customWidth="1"/>
    <col min="15620" max="15623" width="9.140625" style="68" customWidth="1"/>
    <col min="15624" max="15624" width="11.28515625" style="68" bestFit="1" customWidth="1"/>
    <col min="15625" max="15627" width="10.140625" style="68" bestFit="1" customWidth="1"/>
    <col min="15628" max="15628" width="11.28515625" style="68" bestFit="1" customWidth="1"/>
    <col min="15629" max="15629" width="42.5703125" style="68" customWidth="1"/>
    <col min="15630" max="15872" width="9.140625" style="68"/>
    <col min="15873" max="15873" width="11.28515625" style="68" bestFit="1" customWidth="1"/>
    <col min="15874" max="15874" width="28.5703125" style="68" customWidth="1"/>
    <col min="15875" max="15875" width="21.140625" style="68" customWidth="1"/>
    <col min="15876" max="15879" width="9.140625" style="68" customWidth="1"/>
    <col min="15880" max="15880" width="11.28515625" style="68" bestFit="1" customWidth="1"/>
    <col min="15881" max="15883" width="10.140625" style="68" bestFit="1" customWidth="1"/>
    <col min="15884" max="15884" width="11.28515625" style="68" bestFit="1" customWidth="1"/>
    <col min="15885" max="15885" width="42.5703125" style="68" customWidth="1"/>
    <col min="15886" max="16128" width="9.140625" style="68"/>
    <col min="16129" max="16129" width="11.28515625" style="68" bestFit="1" customWidth="1"/>
    <col min="16130" max="16130" width="28.5703125" style="68" customWidth="1"/>
    <col min="16131" max="16131" width="21.140625" style="68" customWidth="1"/>
    <col min="16132" max="16135" width="9.140625" style="68" customWidth="1"/>
    <col min="16136" max="16136" width="11.28515625" style="68" bestFit="1" customWidth="1"/>
    <col min="16137" max="16139" width="10.140625" style="68" bestFit="1" customWidth="1"/>
    <col min="16140" max="16140" width="11.28515625" style="68" bestFit="1" customWidth="1"/>
    <col min="16141" max="16141" width="42.5703125" style="68" customWidth="1"/>
    <col min="16142" max="16384" width="9.140625" style="68"/>
  </cols>
  <sheetData>
    <row r="1" spans="1:15" ht="63" x14ac:dyDescent="0.25">
      <c r="M1" s="69" t="s">
        <v>169</v>
      </c>
    </row>
    <row r="4" spans="1:15" ht="78.75" x14ac:dyDescent="0.25">
      <c r="J4" s="69"/>
      <c r="K4" s="75"/>
      <c r="L4" s="75"/>
      <c r="M4" s="69" t="s">
        <v>130</v>
      </c>
    </row>
    <row r="5" spans="1:15" x14ac:dyDescent="0.25">
      <c r="J5" s="69"/>
      <c r="K5" s="75"/>
      <c r="L5" s="75"/>
      <c r="M5" s="69"/>
    </row>
    <row r="6" spans="1:15" x14ac:dyDescent="0.25">
      <c r="A6" s="170" t="s">
        <v>131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</row>
    <row r="7" spans="1:15" x14ac:dyDescent="0.25">
      <c r="A7" s="111" t="s">
        <v>2</v>
      </c>
      <c r="B7" s="116" t="s">
        <v>132</v>
      </c>
      <c r="C7" s="116" t="s">
        <v>34</v>
      </c>
      <c r="D7" s="116" t="s">
        <v>35</v>
      </c>
      <c r="E7" s="116"/>
      <c r="F7" s="116"/>
      <c r="G7" s="116"/>
      <c r="H7" s="116" t="s">
        <v>36</v>
      </c>
      <c r="I7" s="116"/>
      <c r="J7" s="116"/>
      <c r="K7" s="116"/>
      <c r="L7" s="116"/>
      <c r="M7" s="116" t="s">
        <v>133</v>
      </c>
      <c r="N7" s="69"/>
      <c r="O7" s="69"/>
    </row>
    <row r="8" spans="1:15" ht="31.5" x14ac:dyDescent="0.25">
      <c r="A8" s="117"/>
      <c r="B8" s="116"/>
      <c r="C8" s="116"/>
      <c r="D8" s="4" t="s">
        <v>37</v>
      </c>
      <c r="E8" s="4" t="s">
        <v>38</v>
      </c>
      <c r="F8" s="4" t="s">
        <v>39</v>
      </c>
      <c r="G8" s="4" t="s">
        <v>40</v>
      </c>
      <c r="H8" s="4">
        <v>2014</v>
      </c>
      <c r="I8" s="4">
        <v>2015</v>
      </c>
      <c r="J8" s="4">
        <v>2016</v>
      </c>
      <c r="K8" s="4">
        <v>2017</v>
      </c>
      <c r="L8" s="4" t="s">
        <v>134</v>
      </c>
      <c r="M8" s="116"/>
    </row>
    <row r="9" spans="1:15" x14ac:dyDescent="0.25">
      <c r="A9" s="172" t="s">
        <v>135</v>
      </c>
      <c r="B9" s="173"/>
      <c r="C9" s="173"/>
      <c r="D9" s="173"/>
      <c r="E9" s="173"/>
      <c r="F9" s="173"/>
      <c r="G9" s="174"/>
      <c r="H9" s="76">
        <f>H10</f>
        <v>9600</v>
      </c>
      <c r="I9" s="76">
        <f>I10+I16+I18</f>
        <v>4500</v>
      </c>
      <c r="J9" s="76">
        <f>J10+J16+J18</f>
        <v>1617.85</v>
      </c>
      <c r="K9" s="76">
        <f>K10+K16+K18</f>
        <v>1743.21</v>
      </c>
      <c r="L9" s="76">
        <f>L10+L16+L18</f>
        <v>17461.059999999998</v>
      </c>
      <c r="M9" s="77"/>
      <c r="O9" s="78"/>
    </row>
    <row r="10" spans="1:15" s="81" customFormat="1" x14ac:dyDescent="0.25">
      <c r="A10" s="175" t="s">
        <v>136</v>
      </c>
      <c r="B10" s="176"/>
      <c r="C10" s="176"/>
      <c r="D10" s="176"/>
      <c r="E10" s="176"/>
      <c r="F10" s="176"/>
      <c r="G10" s="177"/>
      <c r="H10" s="79">
        <f>SUM(H11:H15)</f>
        <v>9600</v>
      </c>
      <c r="I10" s="79">
        <f>SUM(I11:I15)</f>
        <v>740</v>
      </c>
      <c r="J10" s="79">
        <f>SUM(J11:J15)</f>
        <v>1326.85</v>
      </c>
      <c r="K10" s="79">
        <f>SUM(K11:K15)</f>
        <v>1421.21</v>
      </c>
      <c r="L10" s="79">
        <f>SUM(L11:L15)</f>
        <v>13088.06</v>
      </c>
      <c r="M10" s="80"/>
    </row>
    <row r="11" spans="1:15" ht="110.25" x14ac:dyDescent="0.25">
      <c r="A11" s="4">
        <v>1</v>
      </c>
      <c r="B11" s="5" t="s">
        <v>137</v>
      </c>
      <c r="C11" s="4" t="s">
        <v>7</v>
      </c>
      <c r="D11" s="82" t="s">
        <v>138</v>
      </c>
      <c r="E11" s="82" t="s">
        <v>64</v>
      </c>
      <c r="F11" s="82" t="s">
        <v>65</v>
      </c>
      <c r="G11" s="82" t="s">
        <v>58</v>
      </c>
      <c r="H11" s="83">
        <v>0</v>
      </c>
      <c r="I11" s="83"/>
      <c r="J11" s="83"/>
      <c r="K11" s="83"/>
      <c r="L11" s="62">
        <f t="shared" ref="L11:L17" si="0">H11+I11+J11+K11</f>
        <v>0</v>
      </c>
      <c r="M11" s="158" t="s">
        <v>139</v>
      </c>
    </row>
    <row r="12" spans="1:15" ht="141.75" x14ac:dyDescent="0.25">
      <c r="A12" s="4">
        <v>2</v>
      </c>
      <c r="B12" s="5" t="s">
        <v>140</v>
      </c>
      <c r="C12" s="4" t="s">
        <v>7</v>
      </c>
      <c r="D12" s="82" t="s">
        <v>138</v>
      </c>
      <c r="E12" s="82" t="s">
        <v>64</v>
      </c>
      <c r="F12" s="82" t="s">
        <v>71</v>
      </c>
      <c r="G12" s="82" t="s">
        <v>58</v>
      </c>
      <c r="H12" s="83">
        <v>0</v>
      </c>
      <c r="I12" s="83"/>
      <c r="J12" s="83"/>
      <c r="K12" s="83"/>
      <c r="L12" s="62">
        <f t="shared" si="0"/>
        <v>0</v>
      </c>
      <c r="M12" s="159"/>
    </row>
    <row r="13" spans="1:15" ht="63" x14ac:dyDescent="0.25">
      <c r="A13" s="4">
        <v>3</v>
      </c>
      <c r="B13" s="5" t="s">
        <v>141</v>
      </c>
      <c r="C13" s="4" t="s">
        <v>7</v>
      </c>
      <c r="D13" s="82" t="s">
        <v>138</v>
      </c>
      <c r="E13" s="82" t="s">
        <v>64</v>
      </c>
      <c r="F13" s="82" t="s">
        <v>68</v>
      </c>
      <c r="G13" s="82" t="s">
        <v>58</v>
      </c>
      <c r="H13" s="83">
        <v>0</v>
      </c>
      <c r="I13" s="83"/>
      <c r="J13" s="83"/>
      <c r="K13" s="83"/>
      <c r="L13" s="62">
        <f>H13+I13+J13+K13</f>
        <v>0</v>
      </c>
      <c r="M13" s="159"/>
    </row>
    <row r="14" spans="1:15" ht="78.75" x14ac:dyDescent="0.25">
      <c r="A14" s="84">
        <v>4</v>
      </c>
      <c r="B14" s="85" t="s">
        <v>142</v>
      </c>
      <c r="C14" s="4" t="s">
        <v>7</v>
      </c>
      <c r="D14" s="4" t="s">
        <v>138</v>
      </c>
      <c r="E14" s="4" t="s">
        <v>64</v>
      </c>
      <c r="F14" s="86" t="s">
        <v>143</v>
      </c>
      <c r="G14" s="4" t="s">
        <v>58</v>
      </c>
      <c r="H14" s="62">
        <v>9600</v>
      </c>
      <c r="I14" s="62"/>
      <c r="J14" s="62"/>
      <c r="K14" s="62"/>
      <c r="L14" s="62">
        <f t="shared" si="0"/>
        <v>9600</v>
      </c>
      <c r="M14" s="160"/>
    </row>
    <row r="15" spans="1:15" ht="126" x14ac:dyDescent="0.25">
      <c r="A15" s="84">
        <v>5</v>
      </c>
      <c r="B15" s="5" t="s">
        <v>144</v>
      </c>
      <c r="C15" s="4" t="s">
        <v>7</v>
      </c>
      <c r="D15" s="4">
        <v>241</v>
      </c>
      <c r="E15" s="4" t="s">
        <v>64</v>
      </c>
      <c r="F15" s="87" t="s">
        <v>145</v>
      </c>
      <c r="G15" s="4">
        <v>810</v>
      </c>
      <c r="H15" s="62"/>
      <c r="I15" s="62">
        <f>1240-500</f>
        <v>740</v>
      </c>
      <c r="J15" s="62">
        <v>1326.85</v>
      </c>
      <c r="K15" s="62">
        <v>1421.21</v>
      </c>
      <c r="L15" s="62">
        <f t="shared" si="0"/>
        <v>3488.06</v>
      </c>
      <c r="M15" s="5" t="s">
        <v>146</v>
      </c>
    </row>
    <row r="16" spans="1:15" x14ac:dyDescent="0.25">
      <c r="A16" s="178" t="s">
        <v>147</v>
      </c>
      <c r="B16" s="179"/>
      <c r="C16" s="179"/>
      <c r="D16" s="179"/>
      <c r="E16" s="179"/>
      <c r="F16" s="179"/>
      <c r="G16" s="180"/>
      <c r="H16" s="88">
        <v>0</v>
      </c>
      <c r="I16" s="88">
        <v>260</v>
      </c>
      <c r="J16" s="88">
        <v>291</v>
      </c>
      <c r="K16" s="88">
        <v>322</v>
      </c>
      <c r="L16" s="88">
        <v>873</v>
      </c>
      <c r="M16" s="89"/>
    </row>
    <row r="17" spans="1:13" ht="141.75" x14ac:dyDescent="0.25">
      <c r="A17" s="84">
        <v>6</v>
      </c>
      <c r="B17" s="5" t="s">
        <v>148</v>
      </c>
      <c r="C17" s="4" t="s">
        <v>7</v>
      </c>
      <c r="D17" s="4">
        <v>241</v>
      </c>
      <c r="E17" s="4" t="s">
        <v>64</v>
      </c>
      <c r="F17" s="87" t="s">
        <v>149</v>
      </c>
      <c r="G17" s="4">
        <v>810</v>
      </c>
      <c r="H17" s="62"/>
      <c r="I17" s="62">
        <v>260</v>
      </c>
      <c r="J17" s="62">
        <v>291</v>
      </c>
      <c r="K17" s="62">
        <v>322</v>
      </c>
      <c r="L17" s="62">
        <f t="shared" si="0"/>
        <v>873</v>
      </c>
      <c r="M17" s="5" t="s">
        <v>150</v>
      </c>
    </row>
    <row r="18" spans="1:13" x14ac:dyDescent="0.25">
      <c r="A18" s="181" t="s">
        <v>151</v>
      </c>
      <c r="B18" s="182"/>
      <c r="C18" s="182"/>
      <c r="D18" s="182"/>
      <c r="E18" s="182"/>
      <c r="F18" s="182"/>
      <c r="G18" s="183"/>
      <c r="H18" s="90"/>
      <c r="I18" s="91">
        <f>I19</f>
        <v>3500</v>
      </c>
      <c r="J18" s="90"/>
      <c r="K18" s="90"/>
      <c r="L18" s="91">
        <f>L19</f>
        <v>3500</v>
      </c>
      <c r="M18" s="92"/>
    </row>
    <row r="19" spans="1:13" ht="94.5" x14ac:dyDescent="0.25">
      <c r="A19" s="84">
        <v>7</v>
      </c>
      <c r="B19" s="85" t="s">
        <v>152</v>
      </c>
      <c r="C19" s="4" t="s">
        <v>48</v>
      </c>
      <c r="D19" s="4">
        <v>242</v>
      </c>
      <c r="E19" s="4">
        <v>412</v>
      </c>
      <c r="F19" s="4">
        <v>828305</v>
      </c>
      <c r="G19" s="4">
        <v>630</v>
      </c>
      <c r="H19" s="4"/>
      <c r="I19" s="6">
        <v>3500</v>
      </c>
      <c r="J19" s="4"/>
      <c r="K19" s="4"/>
      <c r="L19" s="6">
        <f>I19</f>
        <v>3500</v>
      </c>
      <c r="M19" s="5" t="s">
        <v>153</v>
      </c>
    </row>
    <row r="20" spans="1:13" x14ac:dyDescent="0.25">
      <c r="A20" s="72"/>
      <c r="B20" s="9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</row>
    <row r="21" spans="1:13" x14ac:dyDescent="0.25">
      <c r="A21" s="72"/>
      <c r="B21" s="9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1:13" x14ac:dyDescent="0.25">
      <c r="A22" s="72"/>
      <c r="B22" s="9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</row>
    <row r="25" spans="1:13" ht="18.75" customHeight="1" x14ac:dyDescent="0.25">
      <c r="A25" s="168"/>
      <c r="B25" s="168"/>
      <c r="C25" s="168"/>
      <c r="D25" s="70"/>
      <c r="E25" s="70"/>
      <c r="F25" s="70"/>
      <c r="G25" s="70"/>
      <c r="H25" s="71"/>
      <c r="I25" s="71"/>
    </row>
    <row r="26" spans="1:13" ht="18.75" customHeight="1" x14ac:dyDescent="0.3">
      <c r="A26" s="168"/>
      <c r="B26" s="168"/>
      <c r="C26" s="70"/>
      <c r="D26" s="70"/>
      <c r="E26" s="70"/>
      <c r="F26" s="70"/>
      <c r="G26" s="70"/>
      <c r="H26" s="71"/>
      <c r="I26" s="71"/>
      <c r="J26" s="171"/>
      <c r="K26" s="171"/>
      <c r="L26" s="171"/>
    </row>
    <row r="27" spans="1:13" x14ac:dyDescent="0.25">
      <c r="A27" s="75"/>
      <c r="B27" s="75"/>
      <c r="J27" s="94"/>
      <c r="K27" s="94"/>
      <c r="L27" s="94"/>
    </row>
    <row r="28" spans="1:13" x14ac:dyDescent="0.25">
      <c r="A28" s="75"/>
      <c r="B28" s="75"/>
      <c r="J28" s="94"/>
      <c r="K28" s="94"/>
      <c r="L28" s="94"/>
    </row>
    <row r="29" spans="1:13" x14ac:dyDescent="0.25">
      <c r="A29" s="75"/>
      <c r="B29" s="75"/>
      <c r="J29" s="94"/>
      <c r="K29" s="94"/>
      <c r="L29" s="94"/>
    </row>
  </sheetData>
  <mergeCells count="15">
    <mergeCell ref="A26:B26"/>
    <mergeCell ref="J26:L26"/>
    <mergeCell ref="A9:G9"/>
    <mergeCell ref="A10:G10"/>
    <mergeCell ref="M11:M14"/>
    <mergeCell ref="A16:G16"/>
    <mergeCell ref="A18:G18"/>
    <mergeCell ref="A25:C25"/>
    <mergeCell ref="A6:M6"/>
    <mergeCell ref="A7:A8"/>
    <mergeCell ref="B7:B8"/>
    <mergeCell ref="C7:C8"/>
    <mergeCell ref="D7:G7"/>
    <mergeCell ref="H7:L7"/>
    <mergeCell ref="M7:M8"/>
  </mergeCells>
  <pageMargins left="0.31496062992125984" right="0.31496062992125984" top="0.74803149606299213" bottom="0.74803149606299213" header="0" footer="0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="60" zoomScaleNormal="100" workbookViewId="0">
      <selection activeCell="C3" sqref="C3"/>
    </sheetView>
  </sheetViews>
  <sheetFormatPr defaultRowHeight="12.75" x14ac:dyDescent="0.2"/>
  <cols>
    <col min="1" max="1" width="5.5703125" style="95" customWidth="1"/>
    <col min="2" max="2" width="29.140625" style="95" customWidth="1"/>
    <col min="3" max="3" width="14.140625" style="95" customWidth="1"/>
    <col min="4" max="4" width="20.85546875" style="95" customWidth="1"/>
    <col min="5" max="5" width="11.28515625" style="95" customWidth="1"/>
    <col min="6" max="6" width="14.85546875" style="95" customWidth="1"/>
    <col min="7" max="7" width="13" style="95" customWidth="1"/>
    <col min="8" max="8" width="15.5703125" style="95" customWidth="1"/>
    <col min="9" max="9" width="15.85546875" style="95" customWidth="1"/>
    <col min="10" max="10" width="16.85546875" style="95" customWidth="1"/>
    <col min="11" max="256" width="9.140625" style="95"/>
    <col min="257" max="257" width="5.5703125" style="95" customWidth="1"/>
    <col min="258" max="258" width="29.140625" style="95" customWidth="1"/>
    <col min="259" max="259" width="14.140625" style="95" customWidth="1"/>
    <col min="260" max="260" width="20.85546875" style="95" customWidth="1"/>
    <col min="261" max="261" width="11.28515625" style="95" customWidth="1"/>
    <col min="262" max="262" width="14.85546875" style="95" customWidth="1"/>
    <col min="263" max="263" width="13" style="95" customWidth="1"/>
    <col min="264" max="264" width="15.5703125" style="95" customWidth="1"/>
    <col min="265" max="265" width="15.85546875" style="95" customWidth="1"/>
    <col min="266" max="266" width="16.85546875" style="95" customWidth="1"/>
    <col min="267" max="512" width="9.140625" style="95"/>
    <col min="513" max="513" width="5.5703125" style="95" customWidth="1"/>
    <col min="514" max="514" width="29.140625" style="95" customWidth="1"/>
    <col min="515" max="515" width="14.140625" style="95" customWidth="1"/>
    <col min="516" max="516" width="20.85546875" style="95" customWidth="1"/>
    <col min="517" max="517" width="11.28515625" style="95" customWidth="1"/>
    <col min="518" max="518" width="14.85546875" style="95" customWidth="1"/>
    <col min="519" max="519" width="13" style="95" customWidth="1"/>
    <col min="520" max="520" width="15.5703125" style="95" customWidth="1"/>
    <col min="521" max="521" width="15.85546875" style="95" customWidth="1"/>
    <col min="522" max="522" width="16.85546875" style="95" customWidth="1"/>
    <col min="523" max="768" width="9.140625" style="95"/>
    <col min="769" max="769" width="5.5703125" style="95" customWidth="1"/>
    <col min="770" max="770" width="29.140625" style="95" customWidth="1"/>
    <col min="771" max="771" width="14.140625" style="95" customWidth="1"/>
    <col min="772" max="772" width="20.85546875" style="95" customWidth="1"/>
    <col min="773" max="773" width="11.28515625" style="95" customWidth="1"/>
    <col min="774" max="774" width="14.85546875" style="95" customWidth="1"/>
    <col min="775" max="775" width="13" style="95" customWidth="1"/>
    <col min="776" max="776" width="15.5703125" style="95" customWidth="1"/>
    <col min="777" max="777" width="15.85546875" style="95" customWidth="1"/>
    <col min="778" max="778" width="16.85546875" style="95" customWidth="1"/>
    <col min="779" max="1024" width="9.140625" style="95"/>
    <col min="1025" max="1025" width="5.5703125" style="95" customWidth="1"/>
    <col min="1026" max="1026" width="29.140625" style="95" customWidth="1"/>
    <col min="1027" max="1027" width="14.140625" style="95" customWidth="1"/>
    <col min="1028" max="1028" width="20.85546875" style="95" customWidth="1"/>
    <col min="1029" max="1029" width="11.28515625" style="95" customWidth="1"/>
    <col min="1030" max="1030" width="14.85546875" style="95" customWidth="1"/>
    <col min="1031" max="1031" width="13" style="95" customWidth="1"/>
    <col min="1032" max="1032" width="15.5703125" style="95" customWidth="1"/>
    <col min="1033" max="1033" width="15.85546875" style="95" customWidth="1"/>
    <col min="1034" max="1034" width="16.85546875" style="95" customWidth="1"/>
    <col min="1035" max="1280" width="9.140625" style="95"/>
    <col min="1281" max="1281" width="5.5703125" style="95" customWidth="1"/>
    <col min="1282" max="1282" width="29.140625" style="95" customWidth="1"/>
    <col min="1283" max="1283" width="14.140625" style="95" customWidth="1"/>
    <col min="1284" max="1284" width="20.85546875" style="95" customWidth="1"/>
    <col min="1285" max="1285" width="11.28515625" style="95" customWidth="1"/>
    <col min="1286" max="1286" width="14.85546875" style="95" customWidth="1"/>
    <col min="1287" max="1287" width="13" style="95" customWidth="1"/>
    <col min="1288" max="1288" width="15.5703125" style="95" customWidth="1"/>
    <col min="1289" max="1289" width="15.85546875" style="95" customWidth="1"/>
    <col min="1290" max="1290" width="16.85546875" style="95" customWidth="1"/>
    <col min="1291" max="1536" width="9.140625" style="95"/>
    <col min="1537" max="1537" width="5.5703125" style="95" customWidth="1"/>
    <col min="1538" max="1538" width="29.140625" style="95" customWidth="1"/>
    <col min="1539" max="1539" width="14.140625" style="95" customWidth="1"/>
    <col min="1540" max="1540" width="20.85546875" style="95" customWidth="1"/>
    <col min="1541" max="1541" width="11.28515625" style="95" customWidth="1"/>
    <col min="1542" max="1542" width="14.85546875" style="95" customWidth="1"/>
    <col min="1543" max="1543" width="13" style="95" customWidth="1"/>
    <col min="1544" max="1544" width="15.5703125" style="95" customWidth="1"/>
    <col min="1545" max="1545" width="15.85546875" style="95" customWidth="1"/>
    <col min="1546" max="1546" width="16.85546875" style="95" customWidth="1"/>
    <col min="1547" max="1792" width="9.140625" style="95"/>
    <col min="1793" max="1793" width="5.5703125" style="95" customWidth="1"/>
    <col min="1794" max="1794" width="29.140625" style="95" customWidth="1"/>
    <col min="1795" max="1795" width="14.140625" style="95" customWidth="1"/>
    <col min="1796" max="1796" width="20.85546875" style="95" customWidth="1"/>
    <col min="1797" max="1797" width="11.28515625" style="95" customWidth="1"/>
    <col min="1798" max="1798" width="14.85546875" style="95" customWidth="1"/>
    <col min="1799" max="1799" width="13" style="95" customWidth="1"/>
    <col min="1800" max="1800" width="15.5703125" style="95" customWidth="1"/>
    <col min="1801" max="1801" width="15.85546875" style="95" customWidth="1"/>
    <col min="1802" max="1802" width="16.85546875" style="95" customWidth="1"/>
    <col min="1803" max="2048" width="9.140625" style="95"/>
    <col min="2049" max="2049" width="5.5703125" style="95" customWidth="1"/>
    <col min="2050" max="2050" width="29.140625" style="95" customWidth="1"/>
    <col min="2051" max="2051" width="14.140625" style="95" customWidth="1"/>
    <col min="2052" max="2052" width="20.85546875" style="95" customWidth="1"/>
    <col min="2053" max="2053" width="11.28515625" style="95" customWidth="1"/>
    <col min="2054" max="2054" width="14.85546875" style="95" customWidth="1"/>
    <col min="2055" max="2055" width="13" style="95" customWidth="1"/>
    <col min="2056" max="2056" width="15.5703125" style="95" customWidth="1"/>
    <col min="2057" max="2057" width="15.85546875" style="95" customWidth="1"/>
    <col min="2058" max="2058" width="16.85546875" style="95" customWidth="1"/>
    <col min="2059" max="2304" width="9.140625" style="95"/>
    <col min="2305" max="2305" width="5.5703125" style="95" customWidth="1"/>
    <col min="2306" max="2306" width="29.140625" style="95" customWidth="1"/>
    <col min="2307" max="2307" width="14.140625" style="95" customWidth="1"/>
    <col min="2308" max="2308" width="20.85546875" style="95" customWidth="1"/>
    <col min="2309" max="2309" width="11.28515625" style="95" customWidth="1"/>
    <col min="2310" max="2310" width="14.85546875" style="95" customWidth="1"/>
    <col min="2311" max="2311" width="13" style="95" customWidth="1"/>
    <col min="2312" max="2312" width="15.5703125" style="95" customWidth="1"/>
    <col min="2313" max="2313" width="15.85546875" style="95" customWidth="1"/>
    <col min="2314" max="2314" width="16.85546875" style="95" customWidth="1"/>
    <col min="2315" max="2560" width="9.140625" style="95"/>
    <col min="2561" max="2561" width="5.5703125" style="95" customWidth="1"/>
    <col min="2562" max="2562" width="29.140625" style="95" customWidth="1"/>
    <col min="2563" max="2563" width="14.140625" style="95" customWidth="1"/>
    <col min="2564" max="2564" width="20.85546875" style="95" customWidth="1"/>
    <col min="2565" max="2565" width="11.28515625" style="95" customWidth="1"/>
    <col min="2566" max="2566" width="14.85546875" style="95" customWidth="1"/>
    <col min="2567" max="2567" width="13" style="95" customWidth="1"/>
    <col min="2568" max="2568" width="15.5703125" style="95" customWidth="1"/>
    <col min="2569" max="2569" width="15.85546875" style="95" customWidth="1"/>
    <col min="2570" max="2570" width="16.85546875" style="95" customWidth="1"/>
    <col min="2571" max="2816" width="9.140625" style="95"/>
    <col min="2817" max="2817" width="5.5703125" style="95" customWidth="1"/>
    <col min="2818" max="2818" width="29.140625" style="95" customWidth="1"/>
    <col min="2819" max="2819" width="14.140625" style="95" customWidth="1"/>
    <col min="2820" max="2820" width="20.85546875" style="95" customWidth="1"/>
    <col min="2821" max="2821" width="11.28515625" style="95" customWidth="1"/>
    <col min="2822" max="2822" width="14.85546875" style="95" customWidth="1"/>
    <col min="2823" max="2823" width="13" style="95" customWidth="1"/>
    <col min="2824" max="2824" width="15.5703125" style="95" customWidth="1"/>
    <col min="2825" max="2825" width="15.85546875" style="95" customWidth="1"/>
    <col min="2826" max="2826" width="16.85546875" style="95" customWidth="1"/>
    <col min="2827" max="3072" width="9.140625" style="95"/>
    <col min="3073" max="3073" width="5.5703125" style="95" customWidth="1"/>
    <col min="3074" max="3074" width="29.140625" style="95" customWidth="1"/>
    <col min="3075" max="3075" width="14.140625" style="95" customWidth="1"/>
    <col min="3076" max="3076" width="20.85546875" style="95" customWidth="1"/>
    <col min="3077" max="3077" width="11.28515625" style="95" customWidth="1"/>
    <col min="3078" max="3078" width="14.85546875" style="95" customWidth="1"/>
    <col min="3079" max="3079" width="13" style="95" customWidth="1"/>
    <col min="3080" max="3080" width="15.5703125" style="95" customWidth="1"/>
    <col min="3081" max="3081" width="15.85546875" style="95" customWidth="1"/>
    <col min="3082" max="3082" width="16.85546875" style="95" customWidth="1"/>
    <col min="3083" max="3328" width="9.140625" style="95"/>
    <col min="3329" max="3329" width="5.5703125" style="95" customWidth="1"/>
    <col min="3330" max="3330" width="29.140625" style="95" customWidth="1"/>
    <col min="3331" max="3331" width="14.140625" style="95" customWidth="1"/>
    <col min="3332" max="3332" width="20.85546875" style="95" customWidth="1"/>
    <col min="3333" max="3333" width="11.28515625" style="95" customWidth="1"/>
    <col min="3334" max="3334" width="14.85546875" style="95" customWidth="1"/>
    <col min="3335" max="3335" width="13" style="95" customWidth="1"/>
    <col min="3336" max="3336" width="15.5703125" style="95" customWidth="1"/>
    <col min="3337" max="3337" width="15.85546875" style="95" customWidth="1"/>
    <col min="3338" max="3338" width="16.85546875" style="95" customWidth="1"/>
    <col min="3339" max="3584" width="9.140625" style="95"/>
    <col min="3585" max="3585" width="5.5703125" style="95" customWidth="1"/>
    <col min="3586" max="3586" width="29.140625" style="95" customWidth="1"/>
    <col min="3587" max="3587" width="14.140625" style="95" customWidth="1"/>
    <col min="3588" max="3588" width="20.85546875" style="95" customWidth="1"/>
    <col min="3589" max="3589" width="11.28515625" style="95" customWidth="1"/>
    <col min="3590" max="3590" width="14.85546875" style="95" customWidth="1"/>
    <col min="3591" max="3591" width="13" style="95" customWidth="1"/>
    <col min="3592" max="3592" width="15.5703125" style="95" customWidth="1"/>
    <col min="3593" max="3593" width="15.85546875" style="95" customWidth="1"/>
    <col min="3594" max="3594" width="16.85546875" style="95" customWidth="1"/>
    <col min="3595" max="3840" width="9.140625" style="95"/>
    <col min="3841" max="3841" width="5.5703125" style="95" customWidth="1"/>
    <col min="3842" max="3842" width="29.140625" style="95" customWidth="1"/>
    <col min="3843" max="3843" width="14.140625" style="95" customWidth="1"/>
    <col min="3844" max="3844" width="20.85546875" style="95" customWidth="1"/>
    <col min="3845" max="3845" width="11.28515625" style="95" customWidth="1"/>
    <col min="3846" max="3846" width="14.85546875" style="95" customWidth="1"/>
    <col min="3847" max="3847" width="13" style="95" customWidth="1"/>
    <col min="3848" max="3848" width="15.5703125" style="95" customWidth="1"/>
    <col min="3849" max="3849" width="15.85546875" style="95" customWidth="1"/>
    <col min="3850" max="3850" width="16.85546875" style="95" customWidth="1"/>
    <col min="3851" max="4096" width="9.140625" style="95"/>
    <col min="4097" max="4097" width="5.5703125" style="95" customWidth="1"/>
    <col min="4098" max="4098" width="29.140625" style="95" customWidth="1"/>
    <col min="4099" max="4099" width="14.140625" style="95" customWidth="1"/>
    <col min="4100" max="4100" width="20.85546875" style="95" customWidth="1"/>
    <col min="4101" max="4101" width="11.28515625" style="95" customWidth="1"/>
    <col min="4102" max="4102" width="14.85546875" style="95" customWidth="1"/>
    <col min="4103" max="4103" width="13" style="95" customWidth="1"/>
    <col min="4104" max="4104" width="15.5703125" style="95" customWidth="1"/>
    <col min="4105" max="4105" width="15.85546875" style="95" customWidth="1"/>
    <col min="4106" max="4106" width="16.85546875" style="95" customWidth="1"/>
    <col min="4107" max="4352" width="9.140625" style="95"/>
    <col min="4353" max="4353" width="5.5703125" style="95" customWidth="1"/>
    <col min="4354" max="4354" width="29.140625" style="95" customWidth="1"/>
    <col min="4355" max="4355" width="14.140625" style="95" customWidth="1"/>
    <col min="4356" max="4356" width="20.85546875" style="95" customWidth="1"/>
    <col min="4357" max="4357" width="11.28515625" style="95" customWidth="1"/>
    <col min="4358" max="4358" width="14.85546875" style="95" customWidth="1"/>
    <col min="4359" max="4359" width="13" style="95" customWidth="1"/>
    <col min="4360" max="4360" width="15.5703125" style="95" customWidth="1"/>
    <col min="4361" max="4361" width="15.85546875" style="95" customWidth="1"/>
    <col min="4362" max="4362" width="16.85546875" style="95" customWidth="1"/>
    <col min="4363" max="4608" width="9.140625" style="95"/>
    <col min="4609" max="4609" width="5.5703125" style="95" customWidth="1"/>
    <col min="4610" max="4610" width="29.140625" style="95" customWidth="1"/>
    <col min="4611" max="4611" width="14.140625" style="95" customWidth="1"/>
    <col min="4612" max="4612" width="20.85546875" style="95" customWidth="1"/>
    <col min="4613" max="4613" width="11.28515625" style="95" customWidth="1"/>
    <col min="4614" max="4614" width="14.85546875" style="95" customWidth="1"/>
    <col min="4615" max="4615" width="13" style="95" customWidth="1"/>
    <col min="4616" max="4616" width="15.5703125" style="95" customWidth="1"/>
    <col min="4617" max="4617" width="15.85546875" style="95" customWidth="1"/>
    <col min="4618" max="4618" width="16.85546875" style="95" customWidth="1"/>
    <col min="4619" max="4864" width="9.140625" style="95"/>
    <col min="4865" max="4865" width="5.5703125" style="95" customWidth="1"/>
    <col min="4866" max="4866" width="29.140625" style="95" customWidth="1"/>
    <col min="4867" max="4867" width="14.140625" style="95" customWidth="1"/>
    <col min="4868" max="4868" width="20.85546875" style="95" customWidth="1"/>
    <col min="4869" max="4869" width="11.28515625" style="95" customWidth="1"/>
    <col min="4870" max="4870" width="14.85546875" style="95" customWidth="1"/>
    <col min="4871" max="4871" width="13" style="95" customWidth="1"/>
    <col min="4872" max="4872" width="15.5703125" style="95" customWidth="1"/>
    <col min="4873" max="4873" width="15.85546875" style="95" customWidth="1"/>
    <col min="4874" max="4874" width="16.85546875" style="95" customWidth="1"/>
    <col min="4875" max="5120" width="9.140625" style="95"/>
    <col min="5121" max="5121" width="5.5703125" style="95" customWidth="1"/>
    <col min="5122" max="5122" width="29.140625" style="95" customWidth="1"/>
    <col min="5123" max="5123" width="14.140625" style="95" customWidth="1"/>
    <col min="5124" max="5124" width="20.85546875" style="95" customWidth="1"/>
    <col min="5125" max="5125" width="11.28515625" style="95" customWidth="1"/>
    <col min="5126" max="5126" width="14.85546875" style="95" customWidth="1"/>
    <col min="5127" max="5127" width="13" style="95" customWidth="1"/>
    <col min="5128" max="5128" width="15.5703125" style="95" customWidth="1"/>
    <col min="5129" max="5129" width="15.85546875" style="95" customWidth="1"/>
    <col min="5130" max="5130" width="16.85546875" style="95" customWidth="1"/>
    <col min="5131" max="5376" width="9.140625" style="95"/>
    <col min="5377" max="5377" width="5.5703125" style="95" customWidth="1"/>
    <col min="5378" max="5378" width="29.140625" style="95" customWidth="1"/>
    <col min="5379" max="5379" width="14.140625" style="95" customWidth="1"/>
    <col min="5380" max="5380" width="20.85546875" style="95" customWidth="1"/>
    <col min="5381" max="5381" width="11.28515625" style="95" customWidth="1"/>
    <col min="5382" max="5382" width="14.85546875" style="95" customWidth="1"/>
    <col min="5383" max="5383" width="13" style="95" customWidth="1"/>
    <col min="5384" max="5384" width="15.5703125" style="95" customWidth="1"/>
    <col min="5385" max="5385" width="15.85546875" style="95" customWidth="1"/>
    <col min="5386" max="5386" width="16.85546875" style="95" customWidth="1"/>
    <col min="5387" max="5632" width="9.140625" style="95"/>
    <col min="5633" max="5633" width="5.5703125" style="95" customWidth="1"/>
    <col min="5634" max="5634" width="29.140625" style="95" customWidth="1"/>
    <col min="5635" max="5635" width="14.140625" style="95" customWidth="1"/>
    <col min="5636" max="5636" width="20.85546875" style="95" customWidth="1"/>
    <col min="5637" max="5637" width="11.28515625" style="95" customWidth="1"/>
    <col min="5638" max="5638" width="14.85546875" style="95" customWidth="1"/>
    <col min="5639" max="5639" width="13" style="95" customWidth="1"/>
    <col min="5640" max="5640" width="15.5703125" style="95" customWidth="1"/>
    <col min="5641" max="5641" width="15.85546875" style="95" customWidth="1"/>
    <col min="5642" max="5642" width="16.85546875" style="95" customWidth="1"/>
    <col min="5643" max="5888" width="9.140625" style="95"/>
    <col min="5889" max="5889" width="5.5703125" style="95" customWidth="1"/>
    <col min="5890" max="5890" width="29.140625" style="95" customWidth="1"/>
    <col min="5891" max="5891" width="14.140625" style="95" customWidth="1"/>
    <col min="5892" max="5892" width="20.85546875" style="95" customWidth="1"/>
    <col min="5893" max="5893" width="11.28515625" style="95" customWidth="1"/>
    <col min="5894" max="5894" width="14.85546875" style="95" customWidth="1"/>
    <col min="5895" max="5895" width="13" style="95" customWidth="1"/>
    <col min="5896" max="5896" width="15.5703125" style="95" customWidth="1"/>
    <col min="5897" max="5897" width="15.85546875" style="95" customWidth="1"/>
    <col min="5898" max="5898" width="16.85546875" style="95" customWidth="1"/>
    <col min="5899" max="6144" width="9.140625" style="95"/>
    <col min="6145" max="6145" width="5.5703125" style="95" customWidth="1"/>
    <col min="6146" max="6146" width="29.140625" style="95" customWidth="1"/>
    <col min="6147" max="6147" width="14.140625" style="95" customWidth="1"/>
    <col min="6148" max="6148" width="20.85546875" style="95" customWidth="1"/>
    <col min="6149" max="6149" width="11.28515625" style="95" customWidth="1"/>
    <col min="6150" max="6150" width="14.85546875" style="95" customWidth="1"/>
    <col min="6151" max="6151" width="13" style="95" customWidth="1"/>
    <col min="6152" max="6152" width="15.5703125" style="95" customWidth="1"/>
    <col min="6153" max="6153" width="15.85546875" style="95" customWidth="1"/>
    <col min="6154" max="6154" width="16.85546875" style="95" customWidth="1"/>
    <col min="6155" max="6400" width="9.140625" style="95"/>
    <col min="6401" max="6401" width="5.5703125" style="95" customWidth="1"/>
    <col min="6402" max="6402" width="29.140625" style="95" customWidth="1"/>
    <col min="6403" max="6403" width="14.140625" style="95" customWidth="1"/>
    <col min="6404" max="6404" width="20.85546875" style="95" customWidth="1"/>
    <col min="6405" max="6405" width="11.28515625" style="95" customWidth="1"/>
    <col min="6406" max="6406" width="14.85546875" style="95" customWidth="1"/>
    <col min="6407" max="6407" width="13" style="95" customWidth="1"/>
    <col min="6408" max="6408" width="15.5703125" style="95" customWidth="1"/>
    <col min="6409" max="6409" width="15.85546875" style="95" customWidth="1"/>
    <col min="6410" max="6410" width="16.85546875" style="95" customWidth="1"/>
    <col min="6411" max="6656" width="9.140625" style="95"/>
    <col min="6657" max="6657" width="5.5703125" style="95" customWidth="1"/>
    <col min="6658" max="6658" width="29.140625" style="95" customWidth="1"/>
    <col min="6659" max="6659" width="14.140625" style="95" customWidth="1"/>
    <col min="6660" max="6660" width="20.85546875" style="95" customWidth="1"/>
    <col min="6661" max="6661" width="11.28515625" style="95" customWidth="1"/>
    <col min="6662" max="6662" width="14.85546875" style="95" customWidth="1"/>
    <col min="6663" max="6663" width="13" style="95" customWidth="1"/>
    <col min="6664" max="6664" width="15.5703125" style="95" customWidth="1"/>
    <col min="6665" max="6665" width="15.85546875" style="95" customWidth="1"/>
    <col min="6666" max="6666" width="16.85546875" style="95" customWidth="1"/>
    <col min="6667" max="6912" width="9.140625" style="95"/>
    <col min="6913" max="6913" width="5.5703125" style="95" customWidth="1"/>
    <col min="6914" max="6914" width="29.140625" style="95" customWidth="1"/>
    <col min="6915" max="6915" width="14.140625" style="95" customWidth="1"/>
    <col min="6916" max="6916" width="20.85546875" style="95" customWidth="1"/>
    <col min="6917" max="6917" width="11.28515625" style="95" customWidth="1"/>
    <col min="6918" max="6918" width="14.85546875" style="95" customWidth="1"/>
    <col min="6919" max="6919" width="13" style="95" customWidth="1"/>
    <col min="6920" max="6920" width="15.5703125" style="95" customWidth="1"/>
    <col min="6921" max="6921" width="15.85546875" style="95" customWidth="1"/>
    <col min="6922" max="6922" width="16.85546875" style="95" customWidth="1"/>
    <col min="6923" max="7168" width="9.140625" style="95"/>
    <col min="7169" max="7169" width="5.5703125" style="95" customWidth="1"/>
    <col min="7170" max="7170" width="29.140625" style="95" customWidth="1"/>
    <col min="7171" max="7171" width="14.140625" style="95" customWidth="1"/>
    <col min="7172" max="7172" width="20.85546875" style="95" customWidth="1"/>
    <col min="7173" max="7173" width="11.28515625" style="95" customWidth="1"/>
    <col min="7174" max="7174" width="14.85546875" style="95" customWidth="1"/>
    <col min="7175" max="7175" width="13" style="95" customWidth="1"/>
    <col min="7176" max="7176" width="15.5703125" style="95" customWidth="1"/>
    <col min="7177" max="7177" width="15.85546875" style="95" customWidth="1"/>
    <col min="7178" max="7178" width="16.85546875" style="95" customWidth="1"/>
    <col min="7179" max="7424" width="9.140625" style="95"/>
    <col min="7425" max="7425" width="5.5703125" style="95" customWidth="1"/>
    <col min="7426" max="7426" width="29.140625" style="95" customWidth="1"/>
    <col min="7427" max="7427" width="14.140625" style="95" customWidth="1"/>
    <col min="7428" max="7428" width="20.85546875" style="95" customWidth="1"/>
    <col min="7429" max="7429" width="11.28515625" style="95" customWidth="1"/>
    <col min="7430" max="7430" width="14.85546875" style="95" customWidth="1"/>
    <col min="7431" max="7431" width="13" style="95" customWidth="1"/>
    <col min="7432" max="7432" width="15.5703125" style="95" customWidth="1"/>
    <col min="7433" max="7433" width="15.85546875" style="95" customWidth="1"/>
    <col min="7434" max="7434" width="16.85546875" style="95" customWidth="1"/>
    <col min="7435" max="7680" width="9.140625" style="95"/>
    <col min="7681" max="7681" width="5.5703125" style="95" customWidth="1"/>
    <col min="7682" max="7682" width="29.140625" style="95" customWidth="1"/>
    <col min="7683" max="7683" width="14.140625" style="95" customWidth="1"/>
    <col min="7684" max="7684" width="20.85546875" style="95" customWidth="1"/>
    <col min="7685" max="7685" width="11.28515625" style="95" customWidth="1"/>
    <col min="7686" max="7686" width="14.85546875" style="95" customWidth="1"/>
    <col min="7687" max="7687" width="13" style="95" customWidth="1"/>
    <col min="7688" max="7688" width="15.5703125" style="95" customWidth="1"/>
    <col min="7689" max="7689" width="15.85546875" style="95" customWidth="1"/>
    <col min="7690" max="7690" width="16.85546875" style="95" customWidth="1"/>
    <col min="7691" max="7936" width="9.140625" style="95"/>
    <col min="7937" max="7937" width="5.5703125" style="95" customWidth="1"/>
    <col min="7938" max="7938" width="29.140625" style="95" customWidth="1"/>
    <col min="7939" max="7939" width="14.140625" style="95" customWidth="1"/>
    <col min="7940" max="7940" width="20.85546875" style="95" customWidth="1"/>
    <col min="7941" max="7941" width="11.28515625" style="95" customWidth="1"/>
    <col min="7942" max="7942" width="14.85546875" style="95" customWidth="1"/>
    <col min="7943" max="7943" width="13" style="95" customWidth="1"/>
    <col min="7944" max="7944" width="15.5703125" style="95" customWidth="1"/>
    <col min="7945" max="7945" width="15.85546875" style="95" customWidth="1"/>
    <col min="7946" max="7946" width="16.85546875" style="95" customWidth="1"/>
    <col min="7947" max="8192" width="9.140625" style="95"/>
    <col min="8193" max="8193" width="5.5703125" style="95" customWidth="1"/>
    <col min="8194" max="8194" width="29.140625" style="95" customWidth="1"/>
    <col min="8195" max="8195" width="14.140625" style="95" customWidth="1"/>
    <col min="8196" max="8196" width="20.85546875" style="95" customWidth="1"/>
    <col min="8197" max="8197" width="11.28515625" style="95" customWidth="1"/>
    <col min="8198" max="8198" width="14.85546875" style="95" customWidth="1"/>
    <col min="8199" max="8199" width="13" style="95" customWidth="1"/>
    <col min="8200" max="8200" width="15.5703125" style="95" customWidth="1"/>
    <col min="8201" max="8201" width="15.85546875" style="95" customWidth="1"/>
    <col min="8202" max="8202" width="16.85546875" style="95" customWidth="1"/>
    <col min="8203" max="8448" width="9.140625" style="95"/>
    <col min="8449" max="8449" width="5.5703125" style="95" customWidth="1"/>
    <col min="8450" max="8450" width="29.140625" style="95" customWidth="1"/>
    <col min="8451" max="8451" width="14.140625" style="95" customWidth="1"/>
    <col min="8452" max="8452" width="20.85546875" style="95" customWidth="1"/>
    <col min="8453" max="8453" width="11.28515625" style="95" customWidth="1"/>
    <col min="8454" max="8454" width="14.85546875" style="95" customWidth="1"/>
    <col min="8455" max="8455" width="13" style="95" customWidth="1"/>
    <col min="8456" max="8456" width="15.5703125" style="95" customWidth="1"/>
    <col min="8457" max="8457" width="15.85546875" style="95" customWidth="1"/>
    <col min="8458" max="8458" width="16.85546875" style="95" customWidth="1"/>
    <col min="8459" max="8704" width="9.140625" style="95"/>
    <col min="8705" max="8705" width="5.5703125" style="95" customWidth="1"/>
    <col min="8706" max="8706" width="29.140625" style="95" customWidth="1"/>
    <col min="8707" max="8707" width="14.140625" style="95" customWidth="1"/>
    <col min="8708" max="8708" width="20.85546875" style="95" customWidth="1"/>
    <col min="8709" max="8709" width="11.28515625" style="95" customWidth="1"/>
    <col min="8710" max="8710" width="14.85546875" style="95" customWidth="1"/>
    <col min="8711" max="8711" width="13" style="95" customWidth="1"/>
    <col min="8712" max="8712" width="15.5703125" style="95" customWidth="1"/>
    <col min="8713" max="8713" width="15.85546875" style="95" customWidth="1"/>
    <col min="8714" max="8714" width="16.85546875" style="95" customWidth="1"/>
    <col min="8715" max="8960" width="9.140625" style="95"/>
    <col min="8961" max="8961" width="5.5703125" style="95" customWidth="1"/>
    <col min="8962" max="8962" width="29.140625" style="95" customWidth="1"/>
    <col min="8963" max="8963" width="14.140625" style="95" customWidth="1"/>
    <col min="8964" max="8964" width="20.85546875" style="95" customWidth="1"/>
    <col min="8965" max="8965" width="11.28515625" style="95" customWidth="1"/>
    <col min="8966" max="8966" width="14.85546875" style="95" customWidth="1"/>
    <col min="8967" max="8967" width="13" style="95" customWidth="1"/>
    <col min="8968" max="8968" width="15.5703125" style="95" customWidth="1"/>
    <col min="8969" max="8969" width="15.85546875" style="95" customWidth="1"/>
    <col min="8970" max="8970" width="16.85546875" style="95" customWidth="1"/>
    <col min="8971" max="9216" width="9.140625" style="95"/>
    <col min="9217" max="9217" width="5.5703125" style="95" customWidth="1"/>
    <col min="9218" max="9218" width="29.140625" style="95" customWidth="1"/>
    <col min="9219" max="9219" width="14.140625" style="95" customWidth="1"/>
    <col min="9220" max="9220" width="20.85546875" style="95" customWidth="1"/>
    <col min="9221" max="9221" width="11.28515625" style="95" customWidth="1"/>
    <col min="9222" max="9222" width="14.85546875" style="95" customWidth="1"/>
    <col min="9223" max="9223" width="13" style="95" customWidth="1"/>
    <col min="9224" max="9224" width="15.5703125" style="95" customWidth="1"/>
    <col min="9225" max="9225" width="15.85546875" style="95" customWidth="1"/>
    <col min="9226" max="9226" width="16.85546875" style="95" customWidth="1"/>
    <col min="9227" max="9472" width="9.140625" style="95"/>
    <col min="9473" max="9473" width="5.5703125" style="95" customWidth="1"/>
    <col min="9474" max="9474" width="29.140625" style="95" customWidth="1"/>
    <col min="9475" max="9475" width="14.140625" style="95" customWidth="1"/>
    <col min="9476" max="9476" width="20.85546875" style="95" customWidth="1"/>
    <col min="9477" max="9477" width="11.28515625" style="95" customWidth="1"/>
    <col min="9478" max="9478" width="14.85546875" style="95" customWidth="1"/>
    <col min="9479" max="9479" width="13" style="95" customWidth="1"/>
    <col min="9480" max="9480" width="15.5703125" style="95" customWidth="1"/>
    <col min="9481" max="9481" width="15.85546875" style="95" customWidth="1"/>
    <col min="9482" max="9482" width="16.85546875" style="95" customWidth="1"/>
    <col min="9483" max="9728" width="9.140625" style="95"/>
    <col min="9729" max="9729" width="5.5703125" style="95" customWidth="1"/>
    <col min="9730" max="9730" width="29.140625" style="95" customWidth="1"/>
    <col min="9731" max="9731" width="14.140625" style="95" customWidth="1"/>
    <col min="9732" max="9732" width="20.85546875" style="95" customWidth="1"/>
    <col min="9733" max="9733" width="11.28515625" style="95" customWidth="1"/>
    <col min="9734" max="9734" width="14.85546875" style="95" customWidth="1"/>
    <col min="9735" max="9735" width="13" style="95" customWidth="1"/>
    <col min="9736" max="9736" width="15.5703125" style="95" customWidth="1"/>
    <col min="9737" max="9737" width="15.85546875" style="95" customWidth="1"/>
    <col min="9738" max="9738" width="16.85546875" style="95" customWidth="1"/>
    <col min="9739" max="9984" width="9.140625" style="95"/>
    <col min="9985" max="9985" width="5.5703125" style="95" customWidth="1"/>
    <col min="9986" max="9986" width="29.140625" style="95" customWidth="1"/>
    <col min="9987" max="9987" width="14.140625" style="95" customWidth="1"/>
    <col min="9988" max="9988" width="20.85546875" style="95" customWidth="1"/>
    <col min="9989" max="9989" width="11.28515625" style="95" customWidth="1"/>
    <col min="9990" max="9990" width="14.85546875" style="95" customWidth="1"/>
    <col min="9991" max="9991" width="13" style="95" customWidth="1"/>
    <col min="9992" max="9992" width="15.5703125" style="95" customWidth="1"/>
    <col min="9993" max="9993" width="15.85546875" style="95" customWidth="1"/>
    <col min="9994" max="9994" width="16.85546875" style="95" customWidth="1"/>
    <col min="9995" max="10240" width="9.140625" style="95"/>
    <col min="10241" max="10241" width="5.5703125" style="95" customWidth="1"/>
    <col min="10242" max="10242" width="29.140625" style="95" customWidth="1"/>
    <col min="10243" max="10243" width="14.140625" style="95" customWidth="1"/>
    <col min="10244" max="10244" width="20.85546875" style="95" customWidth="1"/>
    <col min="10245" max="10245" width="11.28515625" style="95" customWidth="1"/>
    <col min="10246" max="10246" width="14.85546875" style="95" customWidth="1"/>
    <col min="10247" max="10247" width="13" style="95" customWidth="1"/>
    <col min="10248" max="10248" width="15.5703125" style="95" customWidth="1"/>
    <col min="10249" max="10249" width="15.85546875" style="95" customWidth="1"/>
    <col min="10250" max="10250" width="16.85546875" style="95" customWidth="1"/>
    <col min="10251" max="10496" width="9.140625" style="95"/>
    <col min="10497" max="10497" width="5.5703125" style="95" customWidth="1"/>
    <col min="10498" max="10498" width="29.140625" style="95" customWidth="1"/>
    <col min="10499" max="10499" width="14.140625" style="95" customWidth="1"/>
    <col min="10500" max="10500" width="20.85546875" style="95" customWidth="1"/>
    <col min="10501" max="10501" width="11.28515625" style="95" customWidth="1"/>
    <col min="10502" max="10502" width="14.85546875" style="95" customWidth="1"/>
    <col min="10503" max="10503" width="13" style="95" customWidth="1"/>
    <col min="10504" max="10504" width="15.5703125" style="95" customWidth="1"/>
    <col min="10505" max="10505" width="15.85546875" style="95" customWidth="1"/>
    <col min="10506" max="10506" width="16.85546875" style="95" customWidth="1"/>
    <col min="10507" max="10752" width="9.140625" style="95"/>
    <col min="10753" max="10753" width="5.5703125" style="95" customWidth="1"/>
    <col min="10754" max="10754" width="29.140625" style="95" customWidth="1"/>
    <col min="10755" max="10755" width="14.140625" style="95" customWidth="1"/>
    <col min="10756" max="10756" width="20.85546875" style="95" customWidth="1"/>
    <col min="10757" max="10757" width="11.28515625" style="95" customWidth="1"/>
    <col min="10758" max="10758" width="14.85546875" style="95" customWidth="1"/>
    <col min="10759" max="10759" width="13" style="95" customWidth="1"/>
    <col min="10760" max="10760" width="15.5703125" style="95" customWidth="1"/>
    <col min="10761" max="10761" width="15.85546875" style="95" customWidth="1"/>
    <col min="10762" max="10762" width="16.85546875" style="95" customWidth="1"/>
    <col min="10763" max="11008" width="9.140625" style="95"/>
    <col min="11009" max="11009" width="5.5703125" style="95" customWidth="1"/>
    <col min="11010" max="11010" width="29.140625" style="95" customWidth="1"/>
    <col min="11011" max="11011" width="14.140625" style="95" customWidth="1"/>
    <col min="11012" max="11012" width="20.85546875" style="95" customWidth="1"/>
    <col min="11013" max="11013" width="11.28515625" style="95" customWidth="1"/>
    <col min="11014" max="11014" width="14.85546875" style="95" customWidth="1"/>
    <col min="11015" max="11015" width="13" style="95" customWidth="1"/>
    <col min="11016" max="11016" width="15.5703125" style="95" customWidth="1"/>
    <col min="11017" max="11017" width="15.85546875" style="95" customWidth="1"/>
    <col min="11018" max="11018" width="16.85546875" style="95" customWidth="1"/>
    <col min="11019" max="11264" width="9.140625" style="95"/>
    <col min="11265" max="11265" width="5.5703125" style="95" customWidth="1"/>
    <col min="11266" max="11266" width="29.140625" style="95" customWidth="1"/>
    <col min="11267" max="11267" width="14.140625" style="95" customWidth="1"/>
    <col min="11268" max="11268" width="20.85546875" style="95" customWidth="1"/>
    <col min="11269" max="11269" width="11.28515625" style="95" customWidth="1"/>
    <col min="11270" max="11270" width="14.85546875" style="95" customWidth="1"/>
    <col min="11271" max="11271" width="13" style="95" customWidth="1"/>
    <col min="11272" max="11272" width="15.5703125" style="95" customWidth="1"/>
    <col min="11273" max="11273" width="15.85546875" style="95" customWidth="1"/>
    <col min="11274" max="11274" width="16.85546875" style="95" customWidth="1"/>
    <col min="11275" max="11520" width="9.140625" style="95"/>
    <col min="11521" max="11521" width="5.5703125" style="95" customWidth="1"/>
    <col min="11522" max="11522" width="29.140625" style="95" customWidth="1"/>
    <col min="11523" max="11523" width="14.140625" style="95" customWidth="1"/>
    <col min="11524" max="11524" width="20.85546875" style="95" customWidth="1"/>
    <col min="11525" max="11525" width="11.28515625" style="95" customWidth="1"/>
    <col min="11526" max="11526" width="14.85546875" style="95" customWidth="1"/>
    <col min="11527" max="11527" width="13" style="95" customWidth="1"/>
    <col min="11528" max="11528" width="15.5703125" style="95" customWidth="1"/>
    <col min="11529" max="11529" width="15.85546875" style="95" customWidth="1"/>
    <col min="11530" max="11530" width="16.85546875" style="95" customWidth="1"/>
    <col min="11531" max="11776" width="9.140625" style="95"/>
    <col min="11777" max="11777" width="5.5703125" style="95" customWidth="1"/>
    <col min="11778" max="11778" width="29.140625" style="95" customWidth="1"/>
    <col min="11779" max="11779" width="14.140625" style="95" customWidth="1"/>
    <col min="11780" max="11780" width="20.85546875" style="95" customWidth="1"/>
    <col min="11781" max="11781" width="11.28515625" style="95" customWidth="1"/>
    <col min="11782" max="11782" width="14.85546875" style="95" customWidth="1"/>
    <col min="11783" max="11783" width="13" style="95" customWidth="1"/>
    <col min="11784" max="11784" width="15.5703125" style="95" customWidth="1"/>
    <col min="11785" max="11785" width="15.85546875" style="95" customWidth="1"/>
    <col min="11786" max="11786" width="16.85546875" style="95" customWidth="1"/>
    <col min="11787" max="12032" width="9.140625" style="95"/>
    <col min="12033" max="12033" width="5.5703125" style="95" customWidth="1"/>
    <col min="12034" max="12034" width="29.140625" style="95" customWidth="1"/>
    <col min="12035" max="12035" width="14.140625" style="95" customWidth="1"/>
    <col min="12036" max="12036" width="20.85546875" style="95" customWidth="1"/>
    <col min="12037" max="12037" width="11.28515625" style="95" customWidth="1"/>
    <col min="12038" max="12038" width="14.85546875" style="95" customWidth="1"/>
    <col min="12039" max="12039" width="13" style="95" customWidth="1"/>
    <col min="12040" max="12040" width="15.5703125" style="95" customWidth="1"/>
    <col min="12041" max="12041" width="15.85546875" style="95" customWidth="1"/>
    <col min="12042" max="12042" width="16.85546875" style="95" customWidth="1"/>
    <col min="12043" max="12288" width="9.140625" style="95"/>
    <col min="12289" max="12289" width="5.5703125" style="95" customWidth="1"/>
    <col min="12290" max="12290" width="29.140625" style="95" customWidth="1"/>
    <col min="12291" max="12291" width="14.140625" style="95" customWidth="1"/>
    <col min="12292" max="12292" width="20.85546875" style="95" customWidth="1"/>
    <col min="12293" max="12293" width="11.28515625" style="95" customWidth="1"/>
    <col min="12294" max="12294" width="14.85546875" style="95" customWidth="1"/>
    <col min="12295" max="12295" width="13" style="95" customWidth="1"/>
    <col min="12296" max="12296" width="15.5703125" style="95" customWidth="1"/>
    <col min="12297" max="12297" width="15.85546875" style="95" customWidth="1"/>
    <col min="12298" max="12298" width="16.85546875" style="95" customWidth="1"/>
    <col min="12299" max="12544" width="9.140625" style="95"/>
    <col min="12545" max="12545" width="5.5703125" style="95" customWidth="1"/>
    <col min="12546" max="12546" width="29.140625" style="95" customWidth="1"/>
    <col min="12547" max="12547" width="14.140625" style="95" customWidth="1"/>
    <col min="12548" max="12548" width="20.85546875" style="95" customWidth="1"/>
    <col min="12549" max="12549" width="11.28515625" style="95" customWidth="1"/>
    <col min="12550" max="12550" width="14.85546875" style="95" customWidth="1"/>
    <col min="12551" max="12551" width="13" style="95" customWidth="1"/>
    <col min="12552" max="12552" width="15.5703125" style="95" customWidth="1"/>
    <col min="12553" max="12553" width="15.85546875" style="95" customWidth="1"/>
    <col min="12554" max="12554" width="16.85546875" style="95" customWidth="1"/>
    <col min="12555" max="12800" width="9.140625" style="95"/>
    <col min="12801" max="12801" width="5.5703125" style="95" customWidth="1"/>
    <col min="12802" max="12802" width="29.140625" style="95" customWidth="1"/>
    <col min="12803" max="12803" width="14.140625" style="95" customWidth="1"/>
    <col min="12804" max="12804" width="20.85546875" style="95" customWidth="1"/>
    <col min="12805" max="12805" width="11.28515625" style="95" customWidth="1"/>
    <col min="12806" max="12806" width="14.85546875" style="95" customWidth="1"/>
    <col min="12807" max="12807" width="13" style="95" customWidth="1"/>
    <col min="12808" max="12808" width="15.5703125" style="95" customWidth="1"/>
    <col min="12809" max="12809" width="15.85546875" style="95" customWidth="1"/>
    <col min="12810" max="12810" width="16.85546875" style="95" customWidth="1"/>
    <col min="12811" max="13056" width="9.140625" style="95"/>
    <col min="13057" max="13057" width="5.5703125" style="95" customWidth="1"/>
    <col min="13058" max="13058" width="29.140625" style="95" customWidth="1"/>
    <col min="13059" max="13059" width="14.140625" style="95" customWidth="1"/>
    <col min="13060" max="13060" width="20.85546875" style="95" customWidth="1"/>
    <col min="13061" max="13061" width="11.28515625" style="95" customWidth="1"/>
    <col min="13062" max="13062" width="14.85546875" style="95" customWidth="1"/>
    <col min="13063" max="13063" width="13" style="95" customWidth="1"/>
    <col min="13064" max="13064" width="15.5703125" style="95" customWidth="1"/>
    <col min="13065" max="13065" width="15.85546875" style="95" customWidth="1"/>
    <col min="13066" max="13066" width="16.85546875" style="95" customWidth="1"/>
    <col min="13067" max="13312" width="9.140625" style="95"/>
    <col min="13313" max="13313" width="5.5703125" style="95" customWidth="1"/>
    <col min="13314" max="13314" width="29.140625" style="95" customWidth="1"/>
    <col min="13315" max="13315" width="14.140625" style="95" customWidth="1"/>
    <col min="13316" max="13316" width="20.85546875" style="95" customWidth="1"/>
    <col min="13317" max="13317" width="11.28515625" style="95" customWidth="1"/>
    <col min="13318" max="13318" width="14.85546875" style="95" customWidth="1"/>
    <col min="13319" max="13319" width="13" style="95" customWidth="1"/>
    <col min="13320" max="13320" width="15.5703125" style="95" customWidth="1"/>
    <col min="13321" max="13321" width="15.85546875" style="95" customWidth="1"/>
    <col min="13322" max="13322" width="16.85546875" style="95" customWidth="1"/>
    <col min="13323" max="13568" width="9.140625" style="95"/>
    <col min="13569" max="13569" width="5.5703125" style="95" customWidth="1"/>
    <col min="13570" max="13570" width="29.140625" style="95" customWidth="1"/>
    <col min="13571" max="13571" width="14.140625" style="95" customWidth="1"/>
    <col min="13572" max="13572" width="20.85546875" style="95" customWidth="1"/>
    <col min="13573" max="13573" width="11.28515625" style="95" customWidth="1"/>
    <col min="13574" max="13574" width="14.85546875" style="95" customWidth="1"/>
    <col min="13575" max="13575" width="13" style="95" customWidth="1"/>
    <col min="13576" max="13576" width="15.5703125" style="95" customWidth="1"/>
    <col min="13577" max="13577" width="15.85546875" style="95" customWidth="1"/>
    <col min="13578" max="13578" width="16.85546875" style="95" customWidth="1"/>
    <col min="13579" max="13824" width="9.140625" style="95"/>
    <col min="13825" max="13825" width="5.5703125" style="95" customWidth="1"/>
    <col min="13826" max="13826" width="29.140625" style="95" customWidth="1"/>
    <col min="13827" max="13827" width="14.140625" style="95" customWidth="1"/>
    <col min="13828" max="13828" width="20.85546875" style="95" customWidth="1"/>
    <col min="13829" max="13829" width="11.28515625" style="95" customWidth="1"/>
    <col min="13830" max="13830" width="14.85546875" style="95" customWidth="1"/>
    <col min="13831" max="13831" width="13" style="95" customWidth="1"/>
    <col min="13832" max="13832" width="15.5703125" style="95" customWidth="1"/>
    <col min="13833" max="13833" width="15.85546875" style="95" customWidth="1"/>
    <col min="13834" max="13834" width="16.85546875" style="95" customWidth="1"/>
    <col min="13835" max="14080" width="9.140625" style="95"/>
    <col min="14081" max="14081" width="5.5703125" style="95" customWidth="1"/>
    <col min="14082" max="14082" width="29.140625" style="95" customWidth="1"/>
    <col min="14083" max="14083" width="14.140625" style="95" customWidth="1"/>
    <col min="14084" max="14084" width="20.85546875" style="95" customWidth="1"/>
    <col min="14085" max="14085" width="11.28515625" style="95" customWidth="1"/>
    <col min="14086" max="14086" width="14.85546875" style="95" customWidth="1"/>
    <col min="14087" max="14087" width="13" style="95" customWidth="1"/>
    <col min="14088" max="14088" width="15.5703125" style="95" customWidth="1"/>
    <col min="14089" max="14089" width="15.85546875" style="95" customWidth="1"/>
    <col min="14090" max="14090" width="16.85546875" style="95" customWidth="1"/>
    <col min="14091" max="14336" width="9.140625" style="95"/>
    <col min="14337" max="14337" width="5.5703125" style="95" customWidth="1"/>
    <col min="14338" max="14338" width="29.140625" style="95" customWidth="1"/>
    <col min="14339" max="14339" width="14.140625" style="95" customWidth="1"/>
    <col min="14340" max="14340" width="20.85546875" style="95" customWidth="1"/>
    <col min="14341" max="14341" width="11.28515625" style="95" customWidth="1"/>
    <col min="14342" max="14342" width="14.85546875" style="95" customWidth="1"/>
    <col min="14343" max="14343" width="13" style="95" customWidth="1"/>
    <col min="14344" max="14344" width="15.5703125" style="95" customWidth="1"/>
    <col min="14345" max="14345" width="15.85546875" style="95" customWidth="1"/>
    <col min="14346" max="14346" width="16.85546875" style="95" customWidth="1"/>
    <col min="14347" max="14592" width="9.140625" style="95"/>
    <col min="14593" max="14593" width="5.5703125" style="95" customWidth="1"/>
    <col min="14594" max="14594" width="29.140625" style="95" customWidth="1"/>
    <col min="14595" max="14595" width="14.140625" style="95" customWidth="1"/>
    <col min="14596" max="14596" width="20.85546875" style="95" customWidth="1"/>
    <col min="14597" max="14597" width="11.28515625" style="95" customWidth="1"/>
    <col min="14598" max="14598" width="14.85546875" style="95" customWidth="1"/>
    <col min="14599" max="14599" width="13" style="95" customWidth="1"/>
    <col min="14600" max="14600" width="15.5703125" style="95" customWidth="1"/>
    <col min="14601" max="14601" width="15.85546875" style="95" customWidth="1"/>
    <col min="14602" max="14602" width="16.85546875" style="95" customWidth="1"/>
    <col min="14603" max="14848" width="9.140625" style="95"/>
    <col min="14849" max="14849" width="5.5703125" style="95" customWidth="1"/>
    <col min="14850" max="14850" width="29.140625" style="95" customWidth="1"/>
    <col min="14851" max="14851" width="14.140625" style="95" customWidth="1"/>
    <col min="14852" max="14852" width="20.85546875" style="95" customWidth="1"/>
    <col min="14853" max="14853" width="11.28515625" style="95" customWidth="1"/>
    <col min="14854" max="14854" width="14.85546875" style="95" customWidth="1"/>
    <col min="14855" max="14855" width="13" style="95" customWidth="1"/>
    <col min="14856" max="14856" width="15.5703125" style="95" customWidth="1"/>
    <col min="14857" max="14857" width="15.85546875" style="95" customWidth="1"/>
    <col min="14858" max="14858" width="16.85546875" style="95" customWidth="1"/>
    <col min="14859" max="15104" width="9.140625" style="95"/>
    <col min="15105" max="15105" width="5.5703125" style="95" customWidth="1"/>
    <col min="15106" max="15106" width="29.140625" style="95" customWidth="1"/>
    <col min="15107" max="15107" width="14.140625" style="95" customWidth="1"/>
    <col min="15108" max="15108" width="20.85546875" style="95" customWidth="1"/>
    <col min="15109" max="15109" width="11.28515625" style="95" customWidth="1"/>
    <col min="15110" max="15110" width="14.85546875" style="95" customWidth="1"/>
    <col min="15111" max="15111" width="13" style="95" customWidth="1"/>
    <col min="15112" max="15112" width="15.5703125" style="95" customWidth="1"/>
    <col min="15113" max="15113" width="15.85546875" style="95" customWidth="1"/>
    <col min="15114" max="15114" width="16.85546875" style="95" customWidth="1"/>
    <col min="15115" max="15360" width="9.140625" style="95"/>
    <col min="15361" max="15361" width="5.5703125" style="95" customWidth="1"/>
    <col min="15362" max="15362" width="29.140625" style="95" customWidth="1"/>
    <col min="15363" max="15363" width="14.140625" style="95" customWidth="1"/>
    <col min="15364" max="15364" width="20.85546875" style="95" customWidth="1"/>
    <col min="15365" max="15365" width="11.28515625" style="95" customWidth="1"/>
    <col min="15366" max="15366" width="14.85546875" style="95" customWidth="1"/>
    <col min="15367" max="15367" width="13" style="95" customWidth="1"/>
    <col min="15368" max="15368" width="15.5703125" style="95" customWidth="1"/>
    <col min="15369" max="15369" width="15.85546875" style="95" customWidth="1"/>
    <col min="15370" max="15370" width="16.85546875" style="95" customWidth="1"/>
    <col min="15371" max="15616" width="9.140625" style="95"/>
    <col min="15617" max="15617" width="5.5703125" style="95" customWidth="1"/>
    <col min="15618" max="15618" width="29.140625" style="95" customWidth="1"/>
    <col min="15619" max="15619" width="14.140625" style="95" customWidth="1"/>
    <col min="15620" max="15620" width="20.85546875" style="95" customWidth="1"/>
    <col min="15621" max="15621" width="11.28515625" style="95" customWidth="1"/>
    <col min="15622" max="15622" width="14.85546875" style="95" customWidth="1"/>
    <col min="15623" max="15623" width="13" style="95" customWidth="1"/>
    <col min="15624" max="15624" width="15.5703125" style="95" customWidth="1"/>
    <col min="15625" max="15625" width="15.85546875" style="95" customWidth="1"/>
    <col min="15626" max="15626" width="16.85546875" style="95" customWidth="1"/>
    <col min="15627" max="15872" width="9.140625" style="95"/>
    <col min="15873" max="15873" width="5.5703125" style="95" customWidth="1"/>
    <col min="15874" max="15874" width="29.140625" style="95" customWidth="1"/>
    <col min="15875" max="15875" width="14.140625" style="95" customWidth="1"/>
    <col min="15876" max="15876" width="20.85546875" style="95" customWidth="1"/>
    <col min="15877" max="15877" width="11.28515625" style="95" customWidth="1"/>
    <col min="15878" max="15878" width="14.85546875" style="95" customWidth="1"/>
    <col min="15879" max="15879" width="13" style="95" customWidth="1"/>
    <col min="15880" max="15880" width="15.5703125" style="95" customWidth="1"/>
    <col min="15881" max="15881" width="15.85546875" style="95" customWidth="1"/>
    <col min="15882" max="15882" width="16.85546875" style="95" customWidth="1"/>
    <col min="15883" max="16128" width="9.140625" style="95"/>
    <col min="16129" max="16129" width="5.5703125" style="95" customWidth="1"/>
    <col min="16130" max="16130" width="29.140625" style="95" customWidth="1"/>
    <col min="16131" max="16131" width="14.140625" style="95" customWidth="1"/>
    <col min="16132" max="16132" width="20.85546875" style="95" customWidth="1"/>
    <col min="16133" max="16133" width="11.28515625" style="95" customWidth="1"/>
    <col min="16134" max="16134" width="14.85546875" style="95" customWidth="1"/>
    <col min="16135" max="16135" width="13" style="95" customWidth="1"/>
    <col min="16136" max="16136" width="15.5703125" style="95" customWidth="1"/>
    <col min="16137" max="16137" width="15.85546875" style="95" customWidth="1"/>
    <col min="16138" max="16138" width="16.85546875" style="95" customWidth="1"/>
    <col min="16139" max="16384" width="9.140625" style="95"/>
  </cols>
  <sheetData>
    <row r="1" spans="1:10" ht="81" customHeight="1" x14ac:dyDescent="0.2">
      <c r="H1" s="113" t="s">
        <v>170</v>
      </c>
      <c r="I1" s="186"/>
      <c r="J1" s="186"/>
    </row>
    <row r="3" spans="1:10" ht="11.25" customHeight="1" x14ac:dyDescent="0.2"/>
    <row r="4" spans="1:10" ht="84.75" customHeight="1" x14ac:dyDescent="0.25">
      <c r="F4" s="69"/>
      <c r="G4" s="75"/>
      <c r="H4" s="113" t="s">
        <v>154</v>
      </c>
      <c r="I4" s="113"/>
      <c r="J4" s="113"/>
    </row>
    <row r="5" spans="1:10" x14ac:dyDescent="0.2">
      <c r="F5" s="187"/>
      <c r="G5" s="187"/>
      <c r="H5" s="187"/>
      <c r="I5" s="187"/>
      <c r="J5" s="187"/>
    </row>
    <row r="6" spans="1:10" ht="15.75" x14ac:dyDescent="0.2">
      <c r="A6" s="122" t="s">
        <v>155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5.75" x14ac:dyDescent="0.2">
      <c r="A7" s="188"/>
      <c r="B7" s="188"/>
      <c r="C7" s="188"/>
      <c r="D7" s="188"/>
      <c r="E7" s="188"/>
      <c r="F7" s="188"/>
      <c r="G7" s="188"/>
      <c r="H7" s="188"/>
      <c r="I7" s="188"/>
      <c r="J7" s="188"/>
    </row>
    <row r="8" spans="1:10" ht="31.5" x14ac:dyDescent="0.2">
      <c r="A8" s="4" t="s">
        <v>2</v>
      </c>
      <c r="B8" s="4" t="s">
        <v>112</v>
      </c>
      <c r="C8" s="4" t="s">
        <v>4</v>
      </c>
      <c r="D8" s="4" t="s">
        <v>6</v>
      </c>
      <c r="E8" s="4">
        <v>2012</v>
      </c>
      <c r="F8" s="4">
        <v>2013</v>
      </c>
      <c r="G8" s="4">
        <v>2014</v>
      </c>
      <c r="H8" s="4">
        <v>2015</v>
      </c>
      <c r="I8" s="4">
        <v>2016</v>
      </c>
      <c r="J8" s="4">
        <v>2017</v>
      </c>
    </row>
    <row r="9" spans="1:10" ht="15.75" x14ac:dyDescent="0.2">
      <c r="A9" s="165" t="s">
        <v>156</v>
      </c>
      <c r="B9" s="161"/>
      <c r="C9" s="161"/>
      <c r="D9" s="161"/>
      <c r="E9" s="161"/>
      <c r="F9" s="161"/>
      <c r="G9" s="161"/>
      <c r="H9" s="161"/>
      <c r="I9" s="161"/>
      <c r="J9" s="162"/>
    </row>
    <row r="10" spans="1:10" x14ac:dyDescent="0.2">
      <c r="A10" s="165" t="s">
        <v>157</v>
      </c>
      <c r="B10" s="184"/>
      <c r="C10" s="184"/>
      <c r="D10" s="184"/>
      <c r="E10" s="184"/>
      <c r="F10" s="184"/>
      <c r="G10" s="184"/>
      <c r="H10" s="184"/>
      <c r="I10" s="184"/>
      <c r="J10" s="185"/>
    </row>
    <row r="11" spans="1:10" ht="47.25" x14ac:dyDescent="0.2">
      <c r="A11" s="4">
        <v>1</v>
      </c>
      <c r="B11" s="5" t="s">
        <v>158</v>
      </c>
      <c r="C11" s="4" t="s">
        <v>11</v>
      </c>
      <c r="D11" s="5" t="s">
        <v>12</v>
      </c>
      <c r="E11" s="4">
        <v>110</v>
      </c>
      <c r="F11" s="96">
        <v>55.12</v>
      </c>
      <c r="G11" s="96">
        <v>50.54</v>
      </c>
      <c r="H11" s="96">
        <v>0</v>
      </c>
      <c r="I11" s="96">
        <v>51.04</v>
      </c>
      <c r="J11" s="96">
        <v>52.88</v>
      </c>
    </row>
    <row r="12" spans="1:10" ht="15.75" x14ac:dyDescent="0.2">
      <c r="A12" s="14"/>
      <c r="B12" s="15"/>
      <c r="C12" s="14"/>
      <c r="D12" s="15"/>
      <c r="E12" s="15"/>
      <c r="F12" s="17"/>
      <c r="G12" s="17"/>
      <c r="H12" s="17"/>
      <c r="I12" s="17"/>
      <c r="J12" s="17"/>
    </row>
    <row r="13" spans="1:10" ht="15.75" x14ac:dyDescent="0.2">
      <c r="A13" s="14"/>
      <c r="B13" s="15"/>
      <c r="C13" s="14"/>
      <c r="D13" s="15"/>
      <c r="E13" s="15"/>
      <c r="F13" s="17"/>
      <c r="G13" s="17"/>
      <c r="H13" s="17"/>
      <c r="I13" s="17"/>
      <c r="J13" s="17"/>
    </row>
    <row r="14" spans="1:10" ht="15.75" x14ac:dyDescent="0.2">
      <c r="A14" s="14"/>
      <c r="B14" s="15"/>
      <c r="C14" s="14"/>
      <c r="D14" s="15"/>
      <c r="E14" s="15"/>
      <c r="F14" s="17"/>
      <c r="G14" s="17"/>
      <c r="H14" s="17"/>
      <c r="I14" s="17"/>
      <c r="J14" s="17"/>
    </row>
    <row r="15" spans="1:10" s="97" customFormat="1" ht="15.7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s="97" customFormat="1" ht="15.7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s="97" customFormat="1" ht="15.7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s="97" customFormat="1" ht="18.75" x14ac:dyDescent="0.2">
      <c r="A18" s="98"/>
      <c r="B18" s="98"/>
      <c r="C18" s="14"/>
      <c r="D18" s="14"/>
      <c r="E18" s="14"/>
      <c r="F18" s="14"/>
      <c r="G18" s="14"/>
      <c r="H18" s="14"/>
      <c r="I18" s="14"/>
      <c r="J18" s="14"/>
    </row>
    <row r="19" spans="1:10" s="97" customFormat="1" ht="18.75" customHeight="1" x14ac:dyDescent="0.2">
      <c r="A19" s="98"/>
      <c r="B19" s="98"/>
      <c r="C19" s="98"/>
      <c r="D19" s="14"/>
      <c r="E19" s="14"/>
      <c r="F19" s="14"/>
      <c r="G19" s="119"/>
      <c r="H19" s="119"/>
      <c r="I19" s="67"/>
      <c r="J19" s="14"/>
    </row>
    <row r="20" spans="1:10" s="97" customFormat="1" ht="18.75" customHeight="1" x14ac:dyDescent="0.2">
      <c r="A20" s="99"/>
      <c r="B20" s="99"/>
      <c r="C20" s="99"/>
      <c r="D20" s="14"/>
      <c r="E20" s="14"/>
      <c r="F20" s="14"/>
      <c r="G20" s="67"/>
      <c r="H20" s="67"/>
      <c r="I20" s="67"/>
      <c r="J20" s="14"/>
    </row>
    <row r="21" spans="1:10" s="97" customFormat="1" ht="18.75" customHeight="1" x14ac:dyDescent="0.3">
      <c r="A21" s="100"/>
      <c r="B21" s="100"/>
      <c r="C21" s="99"/>
      <c r="D21" s="67"/>
      <c r="E21" s="67"/>
      <c r="F21" s="67"/>
      <c r="G21" s="67"/>
      <c r="H21" s="67"/>
      <c r="I21" s="67"/>
      <c r="J21" s="14"/>
    </row>
    <row r="22" spans="1:10" s="97" customFormat="1" ht="18.75" customHeight="1" x14ac:dyDescent="0.3">
      <c r="A22" s="100"/>
      <c r="B22" s="100"/>
      <c r="C22" s="99"/>
      <c r="D22" s="67"/>
      <c r="E22" s="67"/>
      <c r="F22" s="67"/>
      <c r="G22" s="67"/>
      <c r="H22" s="119"/>
      <c r="I22" s="119"/>
      <c r="J22" s="14"/>
    </row>
    <row r="23" spans="1:10" s="97" customFormat="1" ht="18.75" customHeight="1" x14ac:dyDescent="0.2">
      <c r="A23" s="99"/>
      <c r="B23" s="99"/>
      <c r="C23" s="99"/>
      <c r="D23" s="14"/>
      <c r="E23" s="14"/>
      <c r="F23" s="14"/>
      <c r="G23" s="67"/>
      <c r="H23" s="67"/>
      <c r="I23" s="67"/>
      <c r="J23" s="14"/>
    </row>
    <row r="24" spans="1:10" s="97" customFormat="1" ht="18.75" customHeight="1" x14ac:dyDescent="0.2">
      <c r="A24" s="99"/>
      <c r="B24" s="99"/>
      <c r="C24" s="99"/>
      <c r="D24" s="14"/>
      <c r="E24" s="14"/>
      <c r="F24" s="14"/>
      <c r="G24" s="67"/>
      <c r="H24" s="67"/>
      <c r="I24" s="67"/>
      <c r="J24" s="14"/>
    </row>
    <row r="25" spans="1:10" s="97" customFormat="1" ht="18.75" customHeight="1" x14ac:dyDescent="0.2">
      <c r="A25" s="99"/>
      <c r="B25" s="99"/>
      <c r="C25" s="99"/>
      <c r="D25" s="14"/>
      <c r="E25" s="14"/>
      <c r="F25" s="14"/>
      <c r="G25" s="67"/>
      <c r="H25" s="67"/>
      <c r="I25" s="67"/>
      <c r="J25" s="14"/>
    </row>
    <row r="26" spans="1:10" s="97" customFormat="1" ht="18.75" customHeight="1" x14ac:dyDescent="0.2">
      <c r="A26" s="99"/>
      <c r="B26" s="99"/>
      <c r="C26" s="99"/>
      <c r="D26" s="14"/>
      <c r="E26" s="14"/>
      <c r="F26" s="14"/>
      <c r="G26" s="67"/>
      <c r="H26" s="67"/>
      <c r="I26" s="67"/>
      <c r="J26" s="14"/>
    </row>
    <row r="27" spans="1:10" s="97" customFormat="1" ht="15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s="97" customFormat="1" ht="15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s="97" customFormat="1" ht="15.7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</row>
  </sheetData>
  <mergeCells count="9">
    <mergeCell ref="A10:J10"/>
    <mergeCell ref="G19:H19"/>
    <mergeCell ref="H22:I22"/>
    <mergeCell ref="H1:J1"/>
    <mergeCell ref="H4:J4"/>
    <mergeCell ref="F5:J5"/>
    <mergeCell ref="A6:J6"/>
    <mergeCell ref="A7:J7"/>
    <mergeCell ref="A9:J9"/>
  </mergeCells>
  <pageMargins left="0.31496062992125984" right="0.31496062992125984" top="0.74803149606299213" bottom="0.74803149606299213" header="0" footer="0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BreakPreview" zoomScale="60" zoomScaleNormal="100" workbookViewId="0">
      <selection activeCell="P4" sqref="P4"/>
    </sheetView>
  </sheetViews>
  <sheetFormatPr defaultRowHeight="15.75" x14ac:dyDescent="0.25"/>
  <cols>
    <col min="1" max="1" width="9.140625" style="68" customWidth="1"/>
    <col min="2" max="2" width="34" style="68" customWidth="1"/>
    <col min="3" max="3" width="18.5703125" style="68" customWidth="1"/>
    <col min="4" max="7" width="9.140625" style="68" customWidth="1"/>
    <col min="8" max="8" width="11.140625" style="68" customWidth="1"/>
    <col min="9" max="9" width="11.85546875" style="68" bestFit="1" customWidth="1"/>
    <col min="10" max="11" width="14.28515625" style="68" customWidth="1"/>
    <col min="12" max="12" width="12.5703125" style="68" customWidth="1"/>
    <col min="13" max="13" width="33.42578125" style="68" customWidth="1"/>
    <col min="14" max="14" width="15" style="68" customWidth="1"/>
    <col min="15" max="256" width="9.140625" style="68"/>
    <col min="257" max="257" width="9.140625" style="68" customWidth="1"/>
    <col min="258" max="258" width="34" style="68" customWidth="1"/>
    <col min="259" max="259" width="18.5703125" style="68" customWidth="1"/>
    <col min="260" max="263" width="9.140625" style="68" customWidth="1"/>
    <col min="264" max="264" width="11.140625" style="68" customWidth="1"/>
    <col min="265" max="265" width="11.85546875" style="68" bestFit="1" customWidth="1"/>
    <col min="266" max="267" width="14.28515625" style="68" customWidth="1"/>
    <col min="268" max="268" width="12.5703125" style="68" customWidth="1"/>
    <col min="269" max="269" width="33.42578125" style="68" customWidth="1"/>
    <col min="270" max="270" width="15" style="68" customWidth="1"/>
    <col min="271" max="512" width="9.140625" style="68"/>
    <col min="513" max="513" width="9.140625" style="68" customWidth="1"/>
    <col min="514" max="514" width="34" style="68" customWidth="1"/>
    <col min="515" max="515" width="18.5703125" style="68" customWidth="1"/>
    <col min="516" max="519" width="9.140625" style="68" customWidth="1"/>
    <col min="520" max="520" width="11.140625" style="68" customWidth="1"/>
    <col min="521" max="521" width="11.85546875" style="68" bestFit="1" customWidth="1"/>
    <col min="522" max="523" width="14.28515625" style="68" customWidth="1"/>
    <col min="524" max="524" width="12.5703125" style="68" customWidth="1"/>
    <col min="525" max="525" width="33.42578125" style="68" customWidth="1"/>
    <col min="526" max="526" width="15" style="68" customWidth="1"/>
    <col min="527" max="768" width="9.140625" style="68"/>
    <col min="769" max="769" width="9.140625" style="68" customWidth="1"/>
    <col min="770" max="770" width="34" style="68" customWidth="1"/>
    <col min="771" max="771" width="18.5703125" style="68" customWidth="1"/>
    <col min="772" max="775" width="9.140625" style="68" customWidth="1"/>
    <col min="776" max="776" width="11.140625" style="68" customWidth="1"/>
    <col min="777" max="777" width="11.85546875" style="68" bestFit="1" customWidth="1"/>
    <col min="778" max="779" width="14.28515625" style="68" customWidth="1"/>
    <col min="780" max="780" width="12.5703125" style="68" customWidth="1"/>
    <col min="781" max="781" width="33.42578125" style="68" customWidth="1"/>
    <col min="782" max="782" width="15" style="68" customWidth="1"/>
    <col min="783" max="1024" width="9.140625" style="68"/>
    <col min="1025" max="1025" width="9.140625" style="68" customWidth="1"/>
    <col min="1026" max="1026" width="34" style="68" customWidth="1"/>
    <col min="1027" max="1027" width="18.5703125" style="68" customWidth="1"/>
    <col min="1028" max="1031" width="9.140625" style="68" customWidth="1"/>
    <col min="1032" max="1032" width="11.140625" style="68" customWidth="1"/>
    <col min="1033" max="1033" width="11.85546875" style="68" bestFit="1" customWidth="1"/>
    <col min="1034" max="1035" width="14.28515625" style="68" customWidth="1"/>
    <col min="1036" max="1036" width="12.5703125" style="68" customWidth="1"/>
    <col min="1037" max="1037" width="33.42578125" style="68" customWidth="1"/>
    <col min="1038" max="1038" width="15" style="68" customWidth="1"/>
    <col min="1039" max="1280" width="9.140625" style="68"/>
    <col min="1281" max="1281" width="9.140625" style="68" customWidth="1"/>
    <col min="1282" max="1282" width="34" style="68" customWidth="1"/>
    <col min="1283" max="1283" width="18.5703125" style="68" customWidth="1"/>
    <col min="1284" max="1287" width="9.140625" style="68" customWidth="1"/>
    <col min="1288" max="1288" width="11.140625" style="68" customWidth="1"/>
    <col min="1289" max="1289" width="11.85546875" style="68" bestFit="1" customWidth="1"/>
    <col min="1290" max="1291" width="14.28515625" style="68" customWidth="1"/>
    <col min="1292" max="1292" width="12.5703125" style="68" customWidth="1"/>
    <col min="1293" max="1293" width="33.42578125" style="68" customWidth="1"/>
    <col min="1294" max="1294" width="15" style="68" customWidth="1"/>
    <col min="1295" max="1536" width="9.140625" style="68"/>
    <col min="1537" max="1537" width="9.140625" style="68" customWidth="1"/>
    <col min="1538" max="1538" width="34" style="68" customWidth="1"/>
    <col min="1539" max="1539" width="18.5703125" style="68" customWidth="1"/>
    <col min="1540" max="1543" width="9.140625" style="68" customWidth="1"/>
    <col min="1544" max="1544" width="11.140625" style="68" customWidth="1"/>
    <col min="1545" max="1545" width="11.85546875" style="68" bestFit="1" customWidth="1"/>
    <col min="1546" max="1547" width="14.28515625" style="68" customWidth="1"/>
    <col min="1548" max="1548" width="12.5703125" style="68" customWidth="1"/>
    <col min="1549" max="1549" width="33.42578125" style="68" customWidth="1"/>
    <col min="1550" max="1550" width="15" style="68" customWidth="1"/>
    <col min="1551" max="1792" width="9.140625" style="68"/>
    <col min="1793" max="1793" width="9.140625" style="68" customWidth="1"/>
    <col min="1794" max="1794" width="34" style="68" customWidth="1"/>
    <col min="1795" max="1795" width="18.5703125" style="68" customWidth="1"/>
    <col min="1796" max="1799" width="9.140625" style="68" customWidth="1"/>
    <col min="1800" max="1800" width="11.140625" style="68" customWidth="1"/>
    <col min="1801" max="1801" width="11.85546875" style="68" bestFit="1" customWidth="1"/>
    <col min="1802" max="1803" width="14.28515625" style="68" customWidth="1"/>
    <col min="1804" max="1804" width="12.5703125" style="68" customWidth="1"/>
    <col min="1805" max="1805" width="33.42578125" style="68" customWidth="1"/>
    <col min="1806" max="1806" width="15" style="68" customWidth="1"/>
    <col min="1807" max="2048" width="9.140625" style="68"/>
    <col min="2049" max="2049" width="9.140625" style="68" customWidth="1"/>
    <col min="2050" max="2050" width="34" style="68" customWidth="1"/>
    <col min="2051" max="2051" width="18.5703125" style="68" customWidth="1"/>
    <col min="2052" max="2055" width="9.140625" style="68" customWidth="1"/>
    <col min="2056" max="2056" width="11.140625" style="68" customWidth="1"/>
    <col min="2057" max="2057" width="11.85546875" style="68" bestFit="1" customWidth="1"/>
    <col min="2058" max="2059" width="14.28515625" style="68" customWidth="1"/>
    <col min="2060" max="2060" width="12.5703125" style="68" customWidth="1"/>
    <col min="2061" max="2061" width="33.42578125" style="68" customWidth="1"/>
    <col min="2062" max="2062" width="15" style="68" customWidth="1"/>
    <col min="2063" max="2304" width="9.140625" style="68"/>
    <col min="2305" max="2305" width="9.140625" style="68" customWidth="1"/>
    <col min="2306" max="2306" width="34" style="68" customWidth="1"/>
    <col min="2307" max="2307" width="18.5703125" style="68" customWidth="1"/>
    <col min="2308" max="2311" width="9.140625" style="68" customWidth="1"/>
    <col min="2312" max="2312" width="11.140625" style="68" customWidth="1"/>
    <col min="2313" max="2313" width="11.85546875" style="68" bestFit="1" customWidth="1"/>
    <col min="2314" max="2315" width="14.28515625" style="68" customWidth="1"/>
    <col min="2316" max="2316" width="12.5703125" style="68" customWidth="1"/>
    <col min="2317" max="2317" width="33.42578125" style="68" customWidth="1"/>
    <col min="2318" max="2318" width="15" style="68" customWidth="1"/>
    <col min="2319" max="2560" width="9.140625" style="68"/>
    <col min="2561" max="2561" width="9.140625" style="68" customWidth="1"/>
    <col min="2562" max="2562" width="34" style="68" customWidth="1"/>
    <col min="2563" max="2563" width="18.5703125" style="68" customWidth="1"/>
    <col min="2564" max="2567" width="9.140625" style="68" customWidth="1"/>
    <col min="2568" max="2568" width="11.140625" style="68" customWidth="1"/>
    <col min="2569" max="2569" width="11.85546875" style="68" bestFit="1" customWidth="1"/>
    <col min="2570" max="2571" width="14.28515625" style="68" customWidth="1"/>
    <col min="2572" max="2572" width="12.5703125" style="68" customWidth="1"/>
    <col min="2573" max="2573" width="33.42578125" style="68" customWidth="1"/>
    <col min="2574" max="2574" width="15" style="68" customWidth="1"/>
    <col min="2575" max="2816" width="9.140625" style="68"/>
    <col min="2817" max="2817" width="9.140625" style="68" customWidth="1"/>
    <col min="2818" max="2818" width="34" style="68" customWidth="1"/>
    <col min="2819" max="2819" width="18.5703125" style="68" customWidth="1"/>
    <col min="2820" max="2823" width="9.140625" style="68" customWidth="1"/>
    <col min="2824" max="2824" width="11.140625" style="68" customWidth="1"/>
    <col min="2825" max="2825" width="11.85546875" style="68" bestFit="1" customWidth="1"/>
    <col min="2826" max="2827" width="14.28515625" style="68" customWidth="1"/>
    <col min="2828" max="2828" width="12.5703125" style="68" customWidth="1"/>
    <col min="2829" max="2829" width="33.42578125" style="68" customWidth="1"/>
    <col min="2830" max="2830" width="15" style="68" customWidth="1"/>
    <col min="2831" max="3072" width="9.140625" style="68"/>
    <col min="3073" max="3073" width="9.140625" style="68" customWidth="1"/>
    <col min="3074" max="3074" width="34" style="68" customWidth="1"/>
    <col min="3075" max="3075" width="18.5703125" style="68" customWidth="1"/>
    <col min="3076" max="3079" width="9.140625" style="68" customWidth="1"/>
    <col min="3080" max="3080" width="11.140625" style="68" customWidth="1"/>
    <col min="3081" max="3081" width="11.85546875" style="68" bestFit="1" customWidth="1"/>
    <col min="3082" max="3083" width="14.28515625" style="68" customWidth="1"/>
    <col min="3084" max="3084" width="12.5703125" style="68" customWidth="1"/>
    <col min="3085" max="3085" width="33.42578125" style="68" customWidth="1"/>
    <col min="3086" max="3086" width="15" style="68" customWidth="1"/>
    <col min="3087" max="3328" width="9.140625" style="68"/>
    <col min="3329" max="3329" width="9.140625" style="68" customWidth="1"/>
    <col min="3330" max="3330" width="34" style="68" customWidth="1"/>
    <col min="3331" max="3331" width="18.5703125" style="68" customWidth="1"/>
    <col min="3332" max="3335" width="9.140625" style="68" customWidth="1"/>
    <col min="3336" max="3336" width="11.140625" style="68" customWidth="1"/>
    <col min="3337" max="3337" width="11.85546875" style="68" bestFit="1" customWidth="1"/>
    <col min="3338" max="3339" width="14.28515625" style="68" customWidth="1"/>
    <col min="3340" max="3340" width="12.5703125" style="68" customWidth="1"/>
    <col min="3341" max="3341" width="33.42578125" style="68" customWidth="1"/>
    <col min="3342" max="3342" width="15" style="68" customWidth="1"/>
    <col min="3343" max="3584" width="9.140625" style="68"/>
    <col min="3585" max="3585" width="9.140625" style="68" customWidth="1"/>
    <col min="3586" max="3586" width="34" style="68" customWidth="1"/>
    <col min="3587" max="3587" width="18.5703125" style="68" customWidth="1"/>
    <col min="3588" max="3591" width="9.140625" style="68" customWidth="1"/>
    <col min="3592" max="3592" width="11.140625" style="68" customWidth="1"/>
    <col min="3593" max="3593" width="11.85546875" style="68" bestFit="1" customWidth="1"/>
    <col min="3594" max="3595" width="14.28515625" style="68" customWidth="1"/>
    <col min="3596" max="3596" width="12.5703125" style="68" customWidth="1"/>
    <col min="3597" max="3597" width="33.42578125" style="68" customWidth="1"/>
    <col min="3598" max="3598" width="15" style="68" customWidth="1"/>
    <col min="3599" max="3840" width="9.140625" style="68"/>
    <col min="3841" max="3841" width="9.140625" style="68" customWidth="1"/>
    <col min="3842" max="3842" width="34" style="68" customWidth="1"/>
    <col min="3843" max="3843" width="18.5703125" style="68" customWidth="1"/>
    <col min="3844" max="3847" width="9.140625" style="68" customWidth="1"/>
    <col min="3848" max="3848" width="11.140625" style="68" customWidth="1"/>
    <col min="3849" max="3849" width="11.85546875" style="68" bestFit="1" customWidth="1"/>
    <col min="3850" max="3851" width="14.28515625" style="68" customWidth="1"/>
    <col min="3852" max="3852" width="12.5703125" style="68" customWidth="1"/>
    <col min="3853" max="3853" width="33.42578125" style="68" customWidth="1"/>
    <col min="3854" max="3854" width="15" style="68" customWidth="1"/>
    <col min="3855" max="4096" width="9.140625" style="68"/>
    <col min="4097" max="4097" width="9.140625" style="68" customWidth="1"/>
    <col min="4098" max="4098" width="34" style="68" customWidth="1"/>
    <col min="4099" max="4099" width="18.5703125" style="68" customWidth="1"/>
    <col min="4100" max="4103" width="9.140625" style="68" customWidth="1"/>
    <col min="4104" max="4104" width="11.140625" style="68" customWidth="1"/>
    <col min="4105" max="4105" width="11.85546875" style="68" bestFit="1" customWidth="1"/>
    <col min="4106" max="4107" width="14.28515625" style="68" customWidth="1"/>
    <col min="4108" max="4108" width="12.5703125" style="68" customWidth="1"/>
    <col min="4109" max="4109" width="33.42578125" style="68" customWidth="1"/>
    <col min="4110" max="4110" width="15" style="68" customWidth="1"/>
    <col min="4111" max="4352" width="9.140625" style="68"/>
    <col min="4353" max="4353" width="9.140625" style="68" customWidth="1"/>
    <col min="4354" max="4354" width="34" style="68" customWidth="1"/>
    <col min="4355" max="4355" width="18.5703125" style="68" customWidth="1"/>
    <col min="4356" max="4359" width="9.140625" style="68" customWidth="1"/>
    <col min="4360" max="4360" width="11.140625" style="68" customWidth="1"/>
    <col min="4361" max="4361" width="11.85546875" style="68" bestFit="1" customWidth="1"/>
    <col min="4362" max="4363" width="14.28515625" style="68" customWidth="1"/>
    <col min="4364" max="4364" width="12.5703125" style="68" customWidth="1"/>
    <col min="4365" max="4365" width="33.42578125" style="68" customWidth="1"/>
    <col min="4366" max="4366" width="15" style="68" customWidth="1"/>
    <col min="4367" max="4608" width="9.140625" style="68"/>
    <col min="4609" max="4609" width="9.140625" style="68" customWidth="1"/>
    <col min="4610" max="4610" width="34" style="68" customWidth="1"/>
    <col min="4611" max="4611" width="18.5703125" style="68" customWidth="1"/>
    <col min="4612" max="4615" width="9.140625" style="68" customWidth="1"/>
    <col min="4616" max="4616" width="11.140625" style="68" customWidth="1"/>
    <col min="4617" max="4617" width="11.85546875" style="68" bestFit="1" customWidth="1"/>
    <col min="4618" max="4619" width="14.28515625" style="68" customWidth="1"/>
    <col min="4620" max="4620" width="12.5703125" style="68" customWidth="1"/>
    <col min="4621" max="4621" width="33.42578125" style="68" customWidth="1"/>
    <col min="4622" max="4622" width="15" style="68" customWidth="1"/>
    <col min="4623" max="4864" width="9.140625" style="68"/>
    <col min="4865" max="4865" width="9.140625" style="68" customWidth="1"/>
    <col min="4866" max="4866" width="34" style="68" customWidth="1"/>
    <col min="4867" max="4867" width="18.5703125" style="68" customWidth="1"/>
    <col min="4868" max="4871" width="9.140625" style="68" customWidth="1"/>
    <col min="4872" max="4872" width="11.140625" style="68" customWidth="1"/>
    <col min="4873" max="4873" width="11.85546875" style="68" bestFit="1" customWidth="1"/>
    <col min="4874" max="4875" width="14.28515625" style="68" customWidth="1"/>
    <col min="4876" max="4876" width="12.5703125" style="68" customWidth="1"/>
    <col min="4877" max="4877" width="33.42578125" style="68" customWidth="1"/>
    <col min="4878" max="4878" width="15" style="68" customWidth="1"/>
    <col min="4879" max="5120" width="9.140625" style="68"/>
    <col min="5121" max="5121" width="9.140625" style="68" customWidth="1"/>
    <col min="5122" max="5122" width="34" style="68" customWidth="1"/>
    <col min="5123" max="5123" width="18.5703125" style="68" customWidth="1"/>
    <col min="5124" max="5127" width="9.140625" style="68" customWidth="1"/>
    <col min="5128" max="5128" width="11.140625" style="68" customWidth="1"/>
    <col min="5129" max="5129" width="11.85546875" style="68" bestFit="1" customWidth="1"/>
    <col min="5130" max="5131" width="14.28515625" style="68" customWidth="1"/>
    <col min="5132" max="5132" width="12.5703125" style="68" customWidth="1"/>
    <col min="5133" max="5133" width="33.42578125" style="68" customWidth="1"/>
    <col min="5134" max="5134" width="15" style="68" customWidth="1"/>
    <col min="5135" max="5376" width="9.140625" style="68"/>
    <col min="5377" max="5377" width="9.140625" style="68" customWidth="1"/>
    <col min="5378" max="5378" width="34" style="68" customWidth="1"/>
    <col min="5379" max="5379" width="18.5703125" style="68" customWidth="1"/>
    <col min="5380" max="5383" width="9.140625" style="68" customWidth="1"/>
    <col min="5384" max="5384" width="11.140625" style="68" customWidth="1"/>
    <col min="5385" max="5385" width="11.85546875" style="68" bestFit="1" customWidth="1"/>
    <col min="5386" max="5387" width="14.28515625" style="68" customWidth="1"/>
    <col min="5388" max="5388" width="12.5703125" style="68" customWidth="1"/>
    <col min="5389" max="5389" width="33.42578125" style="68" customWidth="1"/>
    <col min="5390" max="5390" width="15" style="68" customWidth="1"/>
    <col min="5391" max="5632" width="9.140625" style="68"/>
    <col min="5633" max="5633" width="9.140625" style="68" customWidth="1"/>
    <col min="5634" max="5634" width="34" style="68" customWidth="1"/>
    <col min="5635" max="5635" width="18.5703125" style="68" customWidth="1"/>
    <col min="5636" max="5639" width="9.140625" style="68" customWidth="1"/>
    <col min="5640" max="5640" width="11.140625" style="68" customWidth="1"/>
    <col min="5641" max="5641" width="11.85546875" style="68" bestFit="1" customWidth="1"/>
    <col min="5642" max="5643" width="14.28515625" style="68" customWidth="1"/>
    <col min="5644" max="5644" width="12.5703125" style="68" customWidth="1"/>
    <col min="5645" max="5645" width="33.42578125" style="68" customWidth="1"/>
    <col min="5646" max="5646" width="15" style="68" customWidth="1"/>
    <col min="5647" max="5888" width="9.140625" style="68"/>
    <col min="5889" max="5889" width="9.140625" style="68" customWidth="1"/>
    <col min="5890" max="5890" width="34" style="68" customWidth="1"/>
    <col min="5891" max="5891" width="18.5703125" style="68" customWidth="1"/>
    <col min="5892" max="5895" width="9.140625" style="68" customWidth="1"/>
    <col min="5896" max="5896" width="11.140625" style="68" customWidth="1"/>
    <col min="5897" max="5897" width="11.85546875" style="68" bestFit="1" customWidth="1"/>
    <col min="5898" max="5899" width="14.28515625" style="68" customWidth="1"/>
    <col min="5900" max="5900" width="12.5703125" style="68" customWidth="1"/>
    <col min="5901" max="5901" width="33.42578125" style="68" customWidth="1"/>
    <col min="5902" max="5902" width="15" style="68" customWidth="1"/>
    <col min="5903" max="6144" width="9.140625" style="68"/>
    <col min="6145" max="6145" width="9.140625" style="68" customWidth="1"/>
    <col min="6146" max="6146" width="34" style="68" customWidth="1"/>
    <col min="6147" max="6147" width="18.5703125" style="68" customWidth="1"/>
    <col min="6148" max="6151" width="9.140625" style="68" customWidth="1"/>
    <col min="6152" max="6152" width="11.140625" style="68" customWidth="1"/>
    <col min="6153" max="6153" width="11.85546875" style="68" bestFit="1" customWidth="1"/>
    <col min="6154" max="6155" width="14.28515625" style="68" customWidth="1"/>
    <col min="6156" max="6156" width="12.5703125" style="68" customWidth="1"/>
    <col min="6157" max="6157" width="33.42578125" style="68" customWidth="1"/>
    <col min="6158" max="6158" width="15" style="68" customWidth="1"/>
    <col min="6159" max="6400" width="9.140625" style="68"/>
    <col min="6401" max="6401" width="9.140625" style="68" customWidth="1"/>
    <col min="6402" max="6402" width="34" style="68" customWidth="1"/>
    <col min="6403" max="6403" width="18.5703125" style="68" customWidth="1"/>
    <col min="6404" max="6407" width="9.140625" style="68" customWidth="1"/>
    <col min="6408" max="6408" width="11.140625" style="68" customWidth="1"/>
    <col min="6409" max="6409" width="11.85546875" style="68" bestFit="1" customWidth="1"/>
    <col min="6410" max="6411" width="14.28515625" style="68" customWidth="1"/>
    <col min="6412" max="6412" width="12.5703125" style="68" customWidth="1"/>
    <col min="6413" max="6413" width="33.42578125" style="68" customWidth="1"/>
    <col min="6414" max="6414" width="15" style="68" customWidth="1"/>
    <col min="6415" max="6656" width="9.140625" style="68"/>
    <col min="6657" max="6657" width="9.140625" style="68" customWidth="1"/>
    <col min="6658" max="6658" width="34" style="68" customWidth="1"/>
    <col min="6659" max="6659" width="18.5703125" style="68" customWidth="1"/>
    <col min="6660" max="6663" width="9.140625" style="68" customWidth="1"/>
    <col min="6664" max="6664" width="11.140625" style="68" customWidth="1"/>
    <col min="6665" max="6665" width="11.85546875" style="68" bestFit="1" customWidth="1"/>
    <col min="6666" max="6667" width="14.28515625" style="68" customWidth="1"/>
    <col min="6668" max="6668" width="12.5703125" style="68" customWidth="1"/>
    <col min="6669" max="6669" width="33.42578125" style="68" customWidth="1"/>
    <col min="6670" max="6670" width="15" style="68" customWidth="1"/>
    <col min="6671" max="6912" width="9.140625" style="68"/>
    <col min="6913" max="6913" width="9.140625" style="68" customWidth="1"/>
    <col min="6914" max="6914" width="34" style="68" customWidth="1"/>
    <col min="6915" max="6915" width="18.5703125" style="68" customWidth="1"/>
    <col min="6916" max="6919" width="9.140625" style="68" customWidth="1"/>
    <col min="6920" max="6920" width="11.140625" style="68" customWidth="1"/>
    <col min="6921" max="6921" width="11.85546875" style="68" bestFit="1" customWidth="1"/>
    <col min="6922" max="6923" width="14.28515625" style="68" customWidth="1"/>
    <col min="6924" max="6924" width="12.5703125" style="68" customWidth="1"/>
    <col min="6925" max="6925" width="33.42578125" style="68" customWidth="1"/>
    <col min="6926" max="6926" width="15" style="68" customWidth="1"/>
    <col min="6927" max="7168" width="9.140625" style="68"/>
    <col min="7169" max="7169" width="9.140625" style="68" customWidth="1"/>
    <col min="7170" max="7170" width="34" style="68" customWidth="1"/>
    <col min="7171" max="7171" width="18.5703125" style="68" customWidth="1"/>
    <col min="7172" max="7175" width="9.140625" style="68" customWidth="1"/>
    <col min="7176" max="7176" width="11.140625" style="68" customWidth="1"/>
    <col min="7177" max="7177" width="11.85546875" style="68" bestFit="1" customWidth="1"/>
    <col min="7178" max="7179" width="14.28515625" style="68" customWidth="1"/>
    <col min="7180" max="7180" width="12.5703125" style="68" customWidth="1"/>
    <col min="7181" max="7181" width="33.42578125" style="68" customWidth="1"/>
    <col min="7182" max="7182" width="15" style="68" customWidth="1"/>
    <col min="7183" max="7424" width="9.140625" style="68"/>
    <col min="7425" max="7425" width="9.140625" style="68" customWidth="1"/>
    <col min="7426" max="7426" width="34" style="68" customWidth="1"/>
    <col min="7427" max="7427" width="18.5703125" style="68" customWidth="1"/>
    <col min="7428" max="7431" width="9.140625" style="68" customWidth="1"/>
    <col min="7432" max="7432" width="11.140625" style="68" customWidth="1"/>
    <col min="7433" max="7433" width="11.85546875" style="68" bestFit="1" customWidth="1"/>
    <col min="7434" max="7435" width="14.28515625" style="68" customWidth="1"/>
    <col min="7436" max="7436" width="12.5703125" style="68" customWidth="1"/>
    <col min="7437" max="7437" width="33.42578125" style="68" customWidth="1"/>
    <col min="7438" max="7438" width="15" style="68" customWidth="1"/>
    <col min="7439" max="7680" width="9.140625" style="68"/>
    <col min="7681" max="7681" width="9.140625" style="68" customWidth="1"/>
    <col min="7682" max="7682" width="34" style="68" customWidth="1"/>
    <col min="7683" max="7683" width="18.5703125" style="68" customWidth="1"/>
    <col min="7684" max="7687" width="9.140625" style="68" customWidth="1"/>
    <col min="7688" max="7688" width="11.140625" style="68" customWidth="1"/>
    <col min="7689" max="7689" width="11.85546875" style="68" bestFit="1" customWidth="1"/>
    <col min="7690" max="7691" width="14.28515625" style="68" customWidth="1"/>
    <col min="7692" max="7692" width="12.5703125" style="68" customWidth="1"/>
    <col min="7693" max="7693" width="33.42578125" style="68" customWidth="1"/>
    <col min="7694" max="7694" width="15" style="68" customWidth="1"/>
    <col min="7695" max="7936" width="9.140625" style="68"/>
    <col min="7937" max="7937" width="9.140625" style="68" customWidth="1"/>
    <col min="7938" max="7938" width="34" style="68" customWidth="1"/>
    <col min="7939" max="7939" width="18.5703125" style="68" customWidth="1"/>
    <col min="7940" max="7943" width="9.140625" style="68" customWidth="1"/>
    <col min="7944" max="7944" width="11.140625" style="68" customWidth="1"/>
    <col min="7945" max="7945" width="11.85546875" style="68" bestFit="1" customWidth="1"/>
    <col min="7946" max="7947" width="14.28515625" style="68" customWidth="1"/>
    <col min="7948" max="7948" width="12.5703125" style="68" customWidth="1"/>
    <col min="7949" max="7949" width="33.42578125" style="68" customWidth="1"/>
    <col min="7950" max="7950" width="15" style="68" customWidth="1"/>
    <col min="7951" max="8192" width="9.140625" style="68"/>
    <col min="8193" max="8193" width="9.140625" style="68" customWidth="1"/>
    <col min="8194" max="8194" width="34" style="68" customWidth="1"/>
    <col min="8195" max="8195" width="18.5703125" style="68" customWidth="1"/>
    <col min="8196" max="8199" width="9.140625" style="68" customWidth="1"/>
    <col min="8200" max="8200" width="11.140625" style="68" customWidth="1"/>
    <col min="8201" max="8201" width="11.85546875" style="68" bestFit="1" customWidth="1"/>
    <col min="8202" max="8203" width="14.28515625" style="68" customWidth="1"/>
    <col min="8204" max="8204" width="12.5703125" style="68" customWidth="1"/>
    <col min="8205" max="8205" width="33.42578125" style="68" customWidth="1"/>
    <col min="8206" max="8206" width="15" style="68" customWidth="1"/>
    <col min="8207" max="8448" width="9.140625" style="68"/>
    <col min="8449" max="8449" width="9.140625" style="68" customWidth="1"/>
    <col min="8450" max="8450" width="34" style="68" customWidth="1"/>
    <col min="8451" max="8451" width="18.5703125" style="68" customWidth="1"/>
    <col min="8452" max="8455" width="9.140625" style="68" customWidth="1"/>
    <col min="8456" max="8456" width="11.140625" style="68" customWidth="1"/>
    <col min="8457" max="8457" width="11.85546875" style="68" bestFit="1" customWidth="1"/>
    <col min="8458" max="8459" width="14.28515625" style="68" customWidth="1"/>
    <col min="8460" max="8460" width="12.5703125" style="68" customWidth="1"/>
    <col min="8461" max="8461" width="33.42578125" style="68" customWidth="1"/>
    <col min="8462" max="8462" width="15" style="68" customWidth="1"/>
    <col min="8463" max="8704" width="9.140625" style="68"/>
    <col min="8705" max="8705" width="9.140625" style="68" customWidth="1"/>
    <col min="8706" max="8706" width="34" style="68" customWidth="1"/>
    <col min="8707" max="8707" width="18.5703125" style="68" customWidth="1"/>
    <col min="8708" max="8711" width="9.140625" style="68" customWidth="1"/>
    <col min="8712" max="8712" width="11.140625" style="68" customWidth="1"/>
    <col min="8713" max="8713" width="11.85546875" style="68" bestFit="1" customWidth="1"/>
    <col min="8714" max="8715" width="14.28515625" style="68" customWidth="1"/>
    <col min="8716" max="8716" width="12.5703125" style="68" customWidth="1"/>
    <col min="8717" max="8717" width="33.42578125" style="68" customWidth="1"/>
    <col min="8718" max="8718" width="15" style="68" customWidth="1"/>
    <col min="8719" max="8960" width="9.140625" style="68"/>
    <col min="8961" max="8961" width="9.140625" style="68" customWidth="1"/>
    <col min="8962" max="8962" width="34" style="68" customWidth="1"/>
    <col min="8963" max="8963" width="18.5703125" style="68" customWidth="1"/>
    <col min="8964" max="8967" width="9.140625" style="68" customWidth="1"/>
    <col min="8968" max="8968" width="11.140625" style="68" customWidth="1"/>
    <col min="8969" max="8969" width="11.85546875" style="68" bestFit="1" customWidth="1"/>
    <col min="8970" max="8971" width="14.28515625" style="68" customWidth="1"/>
    <col min="8972" max="8972" width="12.5703125" style="68" customWidth="1"/>
    <col min="8973" max="8973" width="33.42578125" style="68" customWidth="1"/>
    <col min="8974" max="8974" width="15" style="68" customWidth="1"/>
    <col min="8975" max="9216" width="9.140625" style="68"/>
    <col min="9217" max="9217" width="9.140625" style="68" customWidth="1"/>
    <col min="9218" max="9218" width="34" style="68" customWidth="1"/>
    <col min="9219" max="9219" width="18.5703125" style="68" customWidth="1"/>
    <col min="9220" max="9223" width="9.140625" style="68" customWidth="1"/>
    <col min="9224" max="9224" width="11.140625" style="68" customWidth="1"/>
    <col min="9225" max="9225" width="11.85546875" style="68" bestFit="1" customWidth="1"/>
    <col min="9226" max="9227" width="14.28515625" style="68" customWidth="1"/>
    <col min="9228" max="9228" width="12.5703125" style="68" customWidth="1"/>
    <col min="9229" max="9229" width="33.42578125" style="68" customWidth="1"/>
    <col min="9230" max="9230" width="15" style="68" customWidth="1"/>
    <col min="9231" max="9472" width="9.140625" style="68"/>
    <col min="9473" max="9473" width="9.140625" style="68" customWidth="1"/>
    <col min="9474" max="9474" width="34" style="68" customWidth="1"/>
    <col min="9475" max="9475" width="18.5703125" style="68" customWidth="1"/>
    <col min="9476" max="9479" width="9.140625" style="68" customWidth="1"/>
    <col min="9480" max="9480" width="11.140625" style="68" customWidth="1"/>
    <col min="9481" max="9481" width="11.85546875" style="68" bestFit="1" customWidth="1"/>
    <col min="9482" max="9483" width="14.28515625" style="68" customWidth="1"/>
    <col min="9484" max="9484" width="12.5703125" style="68" customWidth="1"/>
    <col min="9485" max="9485" width="33.42578125" style="68" customWidth="1"/>
    <col min="9486" max="9486" width="15" style="68" customWidth="1"/>
    <col min="9487" max="9728" width="9.140625" style="68"/>
    <col min="9729" max="9729" width="9.140625" style="68" customWidth="1"/>
    <col min="9730" max="9730" width="34" style="68" customWidth="1"/>
    <col min="9731" max="9731" width="18.5703125" style="68" customWidth="1"/>
    <col min="9732" max="9735" width="9.140625" style="68" customWidth="1"/>
    <col min="9736" max="9736" width="11.140625" style="68" customWidth="1"/>
    <col min="9737" max="9737" width="11.85546875" style="68" bestFit="1" customWidth="1"/>
    <col min="9738" max="9739" width="14.28515625" style="68" customWidth="1"/>
    <col min="9740" max="9740" width="12.5703125" style="68" customWidth="1"/>
    <col min="9741" max="9741" width="33.42578125" style="68" customWidth="1"/>
    <col min="9742" max="9742" width="15" style="68" customWidth="1"/>
    <col min="9743" max="9984" width="9.140625" style="68"/>
    <col min="9985" max="9985" width="9.140625" style="68" customWidth="1"/>
    <col min="9986" max="9986" width="34" style="68" customWidth="1"/>
    <col min="9987" max="9987" width="18.5703125" style="68" customWidth="1"/>
    <col min="9988" max="9991" width="9.140625" style="68" customWidth="1"/>
    <col min="9992" max="9992" width="11.140625" style="68" customWidth="1"/>
    <col min="9993" max="9993" width="11.85546875" style="68" bestFit="1" customWidth="1"/>
    <col min="9994" max="9995" width="14.28515625" style="68" customWidth="1"/>
    <col min="9996" max="9996" width="12.5703125" style="68" customWidth="1"/>
    <col min="9997" max="9997" width="33.42578125" style="68" customWidth="1"/>
    <col min="9998" max="9998" width="15" style="68" customWidth="1"/>
    <col min="9999" max="10240" width="9.140625" style="68"/>
    <col min="10241" max="10241" width="9.140625" style="68" customWidth="1"/>
    <col min="10242" max="10242" width="34" style="68" customWidth="1"/>
    <col min="10243" max="10243" width="18.5703125" style="68" customWidth="1"/>
    <col min="10244" max="10247" width="9.140625" style="68" customWidth="1"/>
    <col min="10248" max="10248" width="11.140625" style="68" customWidth="1"/>
    <col min="10249" max="10249" width="11.85546875" style="68" bestFit="1" customWidth="1"/>
    <col min="10250" max="10251" width="14.28515625" style="68" customWidth="1"/>
    <col min="10252" max="10252" width="12.5703125" style="68" customWidth="1"/>
    <col min="10253" max="10253" width="33.42578125" style="68" customWidth="1"/>
    <col min="10254" max="10254" width="15" style="68" customWidth="1"/>
    <col min="10255" max="10496" width="9.140625" style="68"/>
    <col min="10497" max="10497" width="9.140625" style="68" customWidth="1"/>
    <col min="10498" max="10498" width="34" style="68" customWidth="1"/>
    <col min="10499" max="10499" width="18.5703125" style="68" customWidth="1"/>
    <col min="10500" max="10503" width="9.140625" style="68" customWidth="1"/>
    <col min="10504" max="10504" width="11.140625" style="68" customWidth="1"/>
    <col min="10505" max="10505" width="11.85546875" style="68" bestFit="1" customWidth="1"/>
    <col min="10506" max="10507" width="14.28515625" style="68" customWidth="1"/>
    <col min="10508" max="10508" width="12.5703125" style="68" customWidth="1"/>
    <col min="10509" max="10509" width="33.42578125" style="68" customWidth="1"/>
    <col min="10510" max="10510" width="15" style="68" customWidth="1"/>
    <col min="10511" max="10752" width="9.140625" style="68"/>
    <col min="10753" max="10753" width="9.140625" style="68" customWidth="1"/>
    <col min="10754" max="10754" width="34" style="68" customWidth="1"/>
    <col min="10755" max="10755" width="18.5703125" style="68" customWidth="1"/>
    <col min="10756" max="10759" width="9.140625" style="68" customWidth="1"/>
    <col min="10760" max="10760" width="11.140625" style="68" customWidth="1"/>
    <col min="10761" max="10761" width="11.85546875" style="68" bestFit="1" customWidth="1"/>
    <col min="10762" max="10763" width="14.28515625" style="68" customWidth="1"/>
    <col min="10764" max="10764" width="12.5703125" style="68" customWidth="1"/>
    <col min="10765" max="10765" width="33.42578125" style="68" customWidth="1"/>
    <col min="10766" max="10766" width="15" style="68" customWidth="1"/>
    <col min="10767" max="11008" width="9.140625" style="68"/>
    <col min="11009" max="11009" width="9.140625" style="68" customWidth="1"/>
    <col min="11010" max="11010" width="34" style="68" customWidth="1"/>
    <col min="11011" max="11011" width="18.5703125" style="68" customWidth="1"/>
    <col min="11012" max="11015" width="9.140625" style="68" customWidth="1"/>
    <col min="11016" max="11016" width="11.140625" style="68" customWidth="1"/>
    <col min="11017" max="11017" width="11.85546875" style="68" bestFit="1" customWidth="1"/>
    <col min="11018" max="11019" width="14.28515625" style="68" customWidth="1"/>
    <col min="11020" max="11020" width="12.5703125" style="68" customWidth="1"/>
    <col min="11021" max="11021" width="33.42578125" style="68" customWidth="1"/>
    <col min="11022" max="11022" width="15" style="68" customWidth="1"/>
    <col min="11023" max="11264" width="9.140625" style="68"/>
    <col min="11265" max="11265" width="9.140625" style="68" customWidth="1"/>
    <col min="11266" max="11266" width="34" style="68" customWidth="1"/>
    <col min="11267" max="11267" width="18.5703125" style="68" customWidth="1"/>
    <col min="11268" max="11271" width="9.140625" style="68" customWidth="1"/>
    <col min="11272" max="11272" width="11.140625" style="68" customWidth="1"/>
    <col min="11273" max="11273" width="11.85546875" style="68" bestFit="1" customWidth="1"/>
    <col min="11274" max="11275" width="14.28515625" style="68" customWidth="1"/>
    <col min="11276" max="11276" width="12.5703125" style="68" customWidth="1"/>
    <col min="11277" max="11277" width="33.42578125" style="68" customWidth="1"/>
    <col min="11278" max="11278" width="15" style="68" customWidth="1"/>
    <col min="11279" max="11520" width="9.140625" style="68"/>
    <col min="11521" max="11521" width="9.140625" style="68" customWidth="1"/>
    <col min="11522" max="11522" width="34" style="68" customWidth="1"/>
    <col min="11523" max="11523" width="18.5703125" style="68" customWidth="1"/>
    <col min="11524" max="11527" width="9.140625" style="68" customWidth="1"/>
    <col min="11528" max="11528" width="11.140625" style="68" customWidth="1"/>
    <col min="11529" max="11529" width="11.85546875" style="68" bestFit="1" customWidth="1"/>
    <col min="11530" max="11531" width="14.28515625" style="68" customWidth="1"/>
    <col min="11532" max="11532" width="12.5703125" style="68" customWidth="1"/>
    <col min="11533" max="11533" width="33.42578125" style="68" customWidth="1"/>
    <col min="11534" max="11534" width="15" style="68" customWidth="1"/>
    <col min="11535" max="11776" width="9.140625" style="68"/>
    <col min="11777" max="11777" width="9.140625" style="68" customWidth="1"/>
    <col min="11778" max="11778" width="34" style="68" customWidth="1"/>
    <col min="11779" max="11779" width="18.5703125" style="68" customWidth="1"/>
    <col min="11780" max="11783" width="9.140625" style="68" customWidth="1"/>
    <col min="11784" max="11784" width="11.140625" style="68" customWidth="1"/>
    <col min="11785" max="11785" width="11.85546875" style="68" bestFit="1" customWidth="1"/>
    <col min="11786" max="11787" width="14.28515625" style="68" customWidth="1"/>
    <col min="11788" max="11788" width="12.5703125" style="68" customWidth="1"/>
    <col min="11789" max="11789" width="33.42578125" style="68" customWidth="1"/>
    <col min="11790" max="11790" width="15" style="68" customWidth="1"/>
    <col min="11791" max="12032" width="9.140625" style="68"/>
    <col min="12033" max="12033" width="9.140625" style="68" customWidth="1"/>
    <col min="12034" max="12034" width="34" style="68" customWidth="1"/>
    <col min="12035" max="12035" width="18.5703125" style="68" customWidth="1"/>
    <col min="12036" max="12039" width="9.140625" style="68" customWidth="1"/>
    <col min="12040" max="12040" width="11.140625" style="68" customWidth="1"/>
    <col min="12041" max="12041" width="11.85546875" style="68" bestFit="1" customWidth="1"/>
    <col min="12042" max="12043" width="14.28515625" style="68" customWidth="1"/>
    <col min="12044" max="12044" width="12.5703125" style="68" customWidth="1"/>
    <col min="12045" max="12045" width="33.42578125" style="68" customWidth="1"/>
    <col min="12046" max="12046" width="15" style="68" customWidth="1"/>
    <col min="12047" max="12288" width="9.140625" style="68"/>
    <col min="12289" max="12289" width="9.140625" style="68" customWidth="1"/>
    <col min="12290" max="12290" width="34" style="68" customWidth="1"/>
    <col min="12291" max="12291" width="18.5703125" style="68" customWidth="1"/>
    <col min="12292" max="12295" width="9.140625" style="68" customWidth="1"/>
    <col min="12296" max="12296" width="11.140625" style="68" customWidth="1"/>
    <col min="12297" max="12297" width="11.85546875" style="68" bestFit="1" customWidth="1"/>
    <col min="12298" max="12299" width="14.28515625" style="68" customWidth="1"/>
    <col min="12300" max="12300" width="12.5703125" style="68" customWidth="1"/>
    <col min="12301" max="12301" width="33.42578125" style="68" customWidth="1"/>
    <col min="12302" max="12302" width="15" style="68" customWidth="1"/>
    <col min="12303" max="12544" width="9.140625" style="68"/>
    <col min="12545" max="12545" width="9.140625" style="68" customWidth="1"/>
    <col min="12546" max="12546" width="34" style="68" customWidth="1"/>
    <col min="12547" max="12547" width="18.5703125" style="68" customWidth="1"/>
    <col min="12548" max="12551" width="9.140625" style="68" customWidth="1"/>
    <col min="12552" max="12552" width="11.140625" style="68" customWidth="1"/>
    <col min="12553" max="12553" width="11.85546875" style="68" bestFit="1" customWidth="1"/>
    <col min="12554" max="12555" width="14.28515625" style="68" customWidth="1"/>
    <col min="12556" max="12556" width="12.5703125" style="68" customWidth="1"/>
    <col min="12557" max="12557" width="33.42578125" style="68" customWidth="1"/>
    <col min="12558" max="12558" width="15" style="68" customWidth="1"/>
    <col min="12559" max="12800" width="9.140625" style="68"/>
    <col min="12801" max="12801" width="9.140625" style="68" customWidth="1"/>
    <col min="12802" max="12802" width="34" style="68" customWidth="1"/>
    <col min="12803" max="12803" width="18.5703125" style="68" customWidth="1"/>
    <col min="12804" max="12807" width="9.140625" style="68" customWidth="1"/>
    <col min="12808" max="12808" width="11.140625" style="68" customWidth="1"/>
    <col min="12809" max="12809" width="11.85546875" style="68" bestFit="1" customWidth="1"/>
    <col min="12810" max="12811" width="14.28515625" style="68" customWidth="1"/>
    <col min="12812" max="12812" width="12.5703125" style="68" customWidth="1"/>
    <col min="12813" max="12813" width="33.42578125" style="68" customWidth="1"/>
    <col min="12814" max="12814" width="15" style="68" customWidth="1"/>
    <col min="12815" max="13056" width="9.140625" style="68"/>
    <col min="13057" max="13057" width="9.140625" style="68" customWidth="1"/>
    <col min="13058" max="13058" width="34" style="68" customWidth="1"/>
    <col min="13059" max="13059" width="18.5703125" style="68" customWidth="1"/>
    <col min="13060" max="13063" width="9.140625" style="68" customWidth="1"/>
    <col min="13064" max="13064" width="11.140625" style="68" customWidth="1"/>
    <col min="13065" max="13065" width="11.85546875" style="68" bestFit="1" customWidth="1"/>
    <col min="13066" max="13067" width="14.28515625" style="68" customWidth="1"/>
    <col min="13068" max="13068" width="12.5703125" style="68" customWidth="1"/>
    <col min="13069" max="13069" width="33.42578125" style="68" customWidth="1"/>
    <col min="13070" max="13070" width="15" style="68" customWidth="1"/>
    <col min="13071" max="13312" width="9.140625" style="68"/>
    <col min="13313" max="13313" width="9.140625" style="68" customWidth="1"/>
    <col min="13314" max="13314" width="34" style="68" customWidth="1"/>
    <col min="13315" max="13315" width="18.5703125" style="68" customWidth="1"/>
    <col min="13316" max="13319" width="9.140625" style="68" customWidth="1"/>
    <col min="13320" max="13320" width="11.140625" style="68" customWidth="1"/>
    <col min="13321" max="13321" width="11.85546875" style="68" bestFit="1" customWidth="1"/>
    <col min="13322" max="13323" width="14.28515625" style="68" customWidth="1"/>
    <col min="13324" max="13324" width="12.5703125" style="68" customWidth="1"/>
    <col min="13325" max="13325" width="33.42578125" style="68" customWidth="1"/>
    <col min="13326" max="13326" width="15" style="68" customWidth="1"/>
    <col min="13327" max="13568" width="9.140625" style="68"/>
    <col min="13569" max="13569" width="9.140625" style="68" customWidth="1"/>
    <col min="13570" max="13570" width="34" style="68" customWidth="1"/>
    <col min="13571" max="13571" width="18.5703125" style="68" customWidth="1"/>
    <col min="13572" max="13575" width="9.140625" style="68" customWidth="1"/>
    <col min="13576" max="13576" width="11.140625" style="68" customWidth="1"/>
    <col min="13577" max="13577" width="11.85546875" style="68" bestFit="1" customWidth="1"/>
    <col min="13578" max="13579" width="14.28515625" style="68" customWidth="1"/>
    <col min="13580" max="13580" width="12.5703125" style="68" customWidth="1"/>
    <col min="13581" max="13581" width="33.42578125" style="68" customWidth="1"/>
    <col min="13582" max="13582" width="15" style="68" customWidth="1"/>
    <col min="13583" max="13824" width="9.140625" style="68"/>
    <col min="13825" max="13825" width="9.140625" style="68" customWidth="1"/>
    <col min="13826" max="13826" width="34" style="68" customWidth="1"/>
    <col min="13827" max="13827" width="18.5703125" style="68" customWidth="1"/>
    <col min="13828" max="13831" width="9.140625" style="68" customWidth="1"/>
    <col min="13832" max="13832" width="11.140625" style="68" customWidth="1"/>
    <col min="13833" max="13833" width="11.85546875" style="68" bestFit="1" customWidth="1"/>
    <col min="13834" max="13835" width="14.28515625" style="68" customWidth="1"/>
    <col min="13836" max="13836" width="12.5703125" style="68" customWidth="1"/>
    <col min="13837" max="13837" width="33.42578125" style="68" customWidth="1"/>
    <col min="13838" max="13838" width="15" style="68" customWidth="1"/>
    <col min="13839" max="14080" width="9.140625" style="68"/>
    <col min="14081" max="14081" width="9.140625" style="68" customWidth="1"/>
    <col min="14082" max="14082" width="34" style="68" customWidth="1"/>
    <col min="14083" max="14083" width="18.5703125" style="68" customWidth="1"/>
    <col min="14084" max="14087" width="9.140625" style="68" customWidth="1"/>
    <col min="14088" max="14088" width="11.140625" style="68" customWidth="1"/>
    <col min="14089" max="14089" width="11.85546875" style="68" bestFit="1" customWidth="1"/>
    <col min="14090" max="14091" width="14.28515625" style="68" customWidth="1"/>
    <col min="14092" max="14092" width="12.5703125" style="68" customWidth="1"/>
    <col min="14093" max="14093" width="33.42578125" style="68" customWidth="1"/>
    <col min="14094" max="14094" width="15" style="68" customWidth="1"/>
    <col min="14095" max="14336" width="9.140625" style="68"/>
    <col min="14337" max="14337" width="9.140625" style="68" customWidth="1"/>
    <col min="14338" max="14338" width="34" style="68" customWidth="1"/>
    <col min="14339" max="14339" width="18.5703125" style="68" customWidth="1"/>
    <col min="14340" max="14343" width="9.140625" style="68" customWidth="1"/>
    <col min="14344" max="14344" width="11.140625" style="68" customWidth="1"/>
    <col min="14345" max="14345" width="11.85546875" style="68" bestFit="1" customWidth="1"/>
    <col min="14346" max="14347" width="14.28515625" style="68" customWidth="1"/>
    <col min="14348" max="14348" width="12.5703125" style="68" customWidth="1"/>
    <col min="14349" max="14349" width="33.42578125" style="68" customWidth="1"/>
    <col min="14350" max="14350" width="15" style="68" customWidth="1"/>
    <col min="14351" max="14592" width="9.140625" style="68"/>
    <col min="14593" max="14593" width="9.140625" style="68" customWidth="1"/>
    <col min="14594" max="14594" width="34" style="68" customWidth="1"/>
    <col min="14595" max="14595" width="18.5703125" style="68" customWidth="1"/>
    <col min="14596" max="14599" width="9.140625" style="68" customWidth="1"/>
    <col min="14600" max="14600" width="11.140625" style="68" customWidth="1"/>
    <col min="14601" max="14601" width="11.85546875" style="68" bestFit="1" customWidth="1"/>
    <col min="14602" max="14603" width="14.28515625" style="68" customWidth="1"/>
    <col min="14604" max="14604" width="12.5703125" style="68" customWidth="1"/>
    <col min="14605" max="14605" width="33.42578125" style="68" customWidth="1"/>
    <col min="14606" max="14606" width="15" style="68" customWidth="1"/>
    <col min="14607" max="14848" width="9.140625" style="68"/>
    <col min="14849" max="14849" width="9.140625" style="68" customWidth="1"/>
    <col min="14850" max="14850" width="34" style="68" customWidth="1"/>
    <col min="14851" max="14851" width="18.5703125" style="68" customWidth="1"/>
    <col min="14852" max="14855" width="9.140625" style="68" customWidth="1"/>
    <col min="14856" max="14856" width="11.140625" style="68" customWidth="1"/>
    <col min="14857" max="14857" width="11.85546875" style="68" bestFit="1" customWidth="1"/>
    <col min="14858" max="14859" width="14.28515625" style="68" customWidth="1"/>
    <col min="14860" max="14860" width="12.5703125" style="68" customWidth="1"/>
    <col min="14861" max="14861" width="33.42578125" style="68" customWidth="1"/>
    <col min="14862" max="14862" width="15" style="68" customWidth="1"/>
    <col min="14863" max="15104" width="9.140625" style="68"/>
    <col min="15105" max="15105" width="9.140625" style="68" customWidth="1"/>
    <col min="15106" max="15106" width="34" style="68" customWidth="1"/>
    <col min="15107" max="15107" width="18.5703125" style="68" customWidth="1"/>
    <col min="15108" max="15111" width="9.140625" style="68" customWidth="1"/>
    <col min="15112" max="15112" width="11.140625" style="68" customWidth="1"/>
    <col min="15113" max="15113" width="11.85546875" style="68" bestFit="1" customWidth="1"/>
    <col min="15114" max="15115" width="14.28515625" style="68" customWidth="1"/>
    <col min="15116" max="15116" width="12.5703125" style="68" customWidth="1"/>
    <col min="15117" max="15117" width="33.42578125" style="68" customWidth="1"/>
    <col min="15118" max="15118" width="15" style="68" customWidth="1"/>
    <col min="15119" max="15360" width="9.140625" style="68"/>
    <col min="15361" max="15361" width="9.140625" style="68" customWidth="1"/>
    <col min="15362" max="15362" width="34" style="68" customWidth="1"/>
    <col min="15363" max="15363" width="18.5703125" style="68" customWidth="1"/>
    <col min="15364" max="15367" width="9.140625" style="68" customWidth="1"/>
    <col min="15368" max="15368" width="11.140625" style="68" customWidth="1"/>
    <col min="15369" max="15369" width="11.85546875" style="68" bestFit="1" customWidth="1"/>
    <col min="15370" max="15371" width="14.28515625" style="68" customWidth="1"/>
    <col min="15372" max="15372" width="12.5703125" style="68" customWidth="1"/>
    <col min="15373" max="15373" width="33.42578125" style="68" customWidth="1"/>
    <col min="15374" max="15374" width="15" style="68" customWidth="1"/>
    <col min="15375" max="15616" width="9.140625" style="68"/>
    <col min="15617" max="15617" width="9.140625" style="68" customWidth="1"/>
    <col min="15618" max="15618" width="34" style="68" customWidth="1"/>
    <col min="15619" max="15619" width="18.5703125" style="68" customWidth="1"/>
    <col min="15620" max="15623" width="9.140625" style="68" customWidth="1"/>
    <col min="15624" max="15624" width="11.140625" style="68" customWidth="1"/>
    <col min="15625" max="15625" width="11.85546875" style="68" bestFit="1" customWidth="1"/>
    <col min="15626" max="15627" width="14.28515625" style="68" customWidth="1"/>
    <col min="15628" max="15628" width="12.5703125" style="68" customWidth="1"/>
    <col min="15629" max="15629" width="33.42578125" style="68" customWidth="1"/>
    <col min="15630" max="15630" width="15" style="68" customWidth="1"/>
    <col min="15631" max="15872" width="9.140625" style="68"/>
    <col min="15873" max="15873" width="9.140625" style="68" customWidth="1"/>
    <col min="15874" max="15874" width="34" style="68" customWidth="1"/>
    <col min="15875" max="15875" width="18.5703125" style="68" customWidth="1"/>
    <col min="15876" max="15879" width="9.140625" style="68" customWidth="1"/>
    <col min="15880" max="15880" width="11.140625" style="68" customWidth="1"/>
    <col min="15881" max="15881" width="11.85546875" style="68" bestFit="1" customWidth="1"/>
    <col min="15882" max="15883" width="14.28515625" style="68" customWidth="1"/>
    <col min="15884" max="15884" width="12.5703125" style="68" customWidth="1"/>
    <col min="15885" max="15885" width="33.42578125" style="68" customWidth="1"/>
    <col min="15886" max="15886" width="15" style="68" customWidth="1"/>
    <col min="15887" max="16128" width="9.140625" style="68"/>
    <col min="16129" max="16129" width="9.140625" style="68" customWidth="1"/>
    <col min="16130" max="16130" width="34" style="68" customWidth="1"/>
    <col min="16131" max="16131" width="18.5703125" style="68" customWidth="1"/>
    <col min="16132" max="16135" width="9.140625" style="68" customWidth="1"/>
    <col min="16136" max="16136" width="11.140625" style="68" customWidth="1"/>
    <col min="16137" max="16137" width="11.85546875" style="68" bestFit="1" customWidth="1"/>
    <col min="16138" max="16139" width="14.28515625" style="68" customWidth="1"/>
    <col min="16140" max="16140" width="12.5703125" style="68" customWidth="1"/>
    <col min="16141" max="16141" width="33.42578125" style="68" customWidth="1"/>
    <col min="16142" max="16142" width="15" style="68" customWidth="1"/>
    <col min="16143" max="16384" width="9.140625" style="68"/>
  </cols>
  <sheetData>
    <row r="1" spans="1:15" ht="81.75" customHeight="1" x14ac:dyDescent="0.25">
      <c r="L1" s="113" t="s">
        <v>171</v>
      </c>
      <c r="M1" s="186"/>
    </row>
    <row r="4" spans="1:15" ht="95.25" customHeight="1" x14ac:dyDescent="0.25">
      <c r="I4" s="69"/>
      <c r="J4" s="75"/>
      <c r="K4" s="75"/>
      <c r="L4" s="163" t="s">
        <v>159</v>
      </c>
      <c r="M4" s="163"/>
    </row>
    <row r="5" spans="1:15" x14ac:dyDescent="0.25">
      <c r="L5" s="189"/>
      <c r="M5" s="189"/>
    </row>
    <row r="6" spans="1:15" ht="37.5" customHeight="1" x14ac:dyDescent="0.25">
      <c r="B6" s="122" t="s">
        <v>160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8" spans="1:15" x14ac:dyDescent="0.25">
      <c r="A8" s="190" t="s">
        <v>2</v>
      </c>
      <c r="B8" s="116" t="s">
        <v>132</v>
      </c>
      <c r="C8" s="116" t="s">
        <v>34</v>
      </c>
      <c r="D8" s="116" t="s">
        <v>35</v>
      </c>
      <c r="E8" s="116"/>
      <c r="F8" s="116"/>
      <c r="G8" s="116"/>
      <c r="H8" s="116" t="s">
        <v>36</v>
      </c>
      <c r="I8" s="116"/>
      <c r="J8" s="116"/>
      <c r="K8" s="116"/>
      <c r="L8" s="116"/>
      <c r="M8" s="116" t="s">
        <v>133</v>
      </c>
      <c r="N8" s="69"/>
      <c r="O8" s="69"/>
    </row>
    <row r="9" spans="1:15" ht="45" customHeight="1" x14ac:dyDescent="0.25">
      <c r="A9" s="190"/>
      <c r="B9" s="116"/>
      <c r="C9" s="116"/>
      <c r="D9" s="4" t="s">
        <v>37</v>
      </c>
      <c r="E9" s="4" t="s">
        <v>38</v>
      </c>
      <c r="F9" s="4" t="s">
        <v>39</v>
      </c>
      <c r="G9" s="4" t="s">
        <v>40</v>
      </c>
      <c r="H9" s="4">
        <v>2014</v>
      </c>
      <c r="I9" s="4">
        <v>2015</v>
      </c>
      <c r="J9" s="4">
        <v>2016</v>
      </c>
      <c r="K9" s="4">
        <v>2017</v>
      </c>
      <c r="L9" s="4" t="s">
        <v>134</v>
      </c>
      <c r="M9" s="116"/>
    </row>
    <row r="10" spans="1:15" s="101" customFormat="1" ht="31.5" customHeight="1" x14ac:dyDescent="0.25">
      <c r="A10" s="193" t="s">
        <v>156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5"/>
    </row>
    <row r="11" spans="1:15" s="101" customFormat="1" ht="31.5" customHeight="1" x14ac:dyDescent="0.25">
      <c r="A11" s="193" t="s">
        <v>157</v>
      </c>
      <c r="B11" s="194"/>
      <c r="C11" s="194"/>
      <c r="D11" s="194"/>
      <c r="E11" s="194"/>
      <c r="F11" s="194"/>
      <c r="G11" s="195"/>
      <c r="H11" s="102">
        <f>H12+H13</f>
        <v>4694.5519999999997</v>
      </c>
      <c r="I11" s="103">
        <f>I12+I13</f>
        <v>0</v>
      </c>
      <c r="J11" s="102">
        <f>J12+J13</f>
        <v>11082.15</v>
      </c>
      <c r="K11" s="102">
        <f>K12+K13</f>
        <v>12186.89</v>
      </c>
      <c r="L11" s="102">
        <f>L12+L13</f>
        <v>27963.592000000001</v>
      </c>
      <c r="M11" s="104"/>
    </row>
    <row r="12" spans="1:15" s="101" customFormat="1" ht="45" customHeight="1" x14ac:dyDescent="0.25">
      <c r="A12" s="196">
        <v>1</v>
      </c>
      <c r="B12" s="158" t="s">
        <v>161</v>
      </c>
      <c r="C12" s="116" t="s">
        <v>7</v>
      </c>
      <c r="D12" s="198">
        <v>241</v>
      </c>
      <c r="E12" s="200" t="s">
        <v>55</v>
      </c>
      <c r="F12" s="200" t="s">
        <v>80</v>
      </c>
      <c r="G12" s="4">
        <v>810</v>
      </c>
      <c r="H12" s="62">
        <v>4694.5519999999997</v>
      </c>
      <c r="I12" s="62">
        <v>0</v>
      </c>
      <c r="J12" s="62">
        <v>7216.54</v>
      </c>
      <c r="K12" s="62">
        <v>7935.93</v>
      </c>
      <c r="L12" s="62">
        <f>H12+I12+J12+K12</f>
        <v>19847.022000000001</v>
      </c>
      <c r="M12" s="158" t="s">
        <v>162</v>
      </c>
    </row>
    <row r="13" spans="1:15" ht="30" customHeight="1" x14ac:dyDescent="0.25">
      <c r="A13" s="197"/>
      <c r="B13" s="160"/>
      <c r="C13" s="116"/>
      <c r="D13" s="199"/>
      <c r="E13" s="201"/>
      <c r="F13" s="201"/>
      <c r="G13" s="84">
        <v>540</v>
      </c>
      <c r="H13" s="83">
        <v>0</v>
      </c>
      <c r="I13" s="83">
        <v>0</v>
      </c>
      <c r="J13" s="83">
        <f>597.81+3267.8</f>
        <v>3865.61</v>
      </c>
      <c r="K13" s="83">
        <f>657.41+3593.55</f>
        <v>4250.96</v>
      </c>
      <c r="L13" s="62">
        <f>H13+I13+J13+K13</f>
        <v>8116.57</v>
      </c>
      <c r="M13" s="160"/>
    </row>
    <row r="14" spans="1:15" x14ac:dyDescent="0.25">
      <c r="B14" s="72"/>
      <c r="C14" s="14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1:15" x14ac:dyDescent="0.25">
      <c r="B15" s="72"/>
      <c r="C15" s="14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5" x14ac:dyDescent="0.25">
      <c r="B16" s="72"/>
      <c r="C16" s="14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13" x14ac:dyDescent="0.25">
      <c r="B17" s="72"/>
      <c r="C17" s="14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3" x14ac:dyDescent="0.25">
      <c r="B18" s="72"/>
      <c r="C18" s="14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3" x14ac:dyDescent="0.25">
      <c r="B19" s="72"/>
      <c r="C19" s="14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 x14ac:dyDescent="0.25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13" x14ac:dyDescent="0.25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13" x14ac:dyDescent="0.25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1:13" ht="18.75" x14ac:dyDescent="0.25">
      <c r="A23" s="191"/>
      <c r="B23" s="191"/>
      <c r="C23" s="191"/>
      <c r="D23" s="70"/>
      <c r="E23" s="70"/>
      <c r="F23" s="70"/>
      <c r="G23" s="70"/>
      <c r="H23" s="70"/>
      <c r="I23" s="70"/>
      <c r="J23" s="70"/>
      <c r="K23" s="70"/>
      <c r="L23" s="70"/>
      <c r="M23" s="72"/>
    </row>
    <row r="24" spans="1:13" ht="18.75" x14ac:dyDescent="0.25">
      <c r="A24" s="191"/>
      <c r="B24" s="191"/>
      <c r="C24" s="191"/>
      <c r="D24" s="70"/>
      <c r="E24" s="70"/>
      <c r="F24" s="70"/>
      <c r="G24" s="70"/>
      <c r="H24" s="70"/>
      <c r="I24" s="70"/>
      <c r="J24" s="192"/>
      <c r="K24" s="192"/>
      <c r="L24" s="192"/>
      <c r="M24" s="72"/>
    </row>
    <row r="25" spans="1:13" ht="18.75" x14ac:dyDescent="0.3">
      <c r="A25" s="105"/>
      <c r="B25" s="106"/>
      <c r="C25" s="106"/>
      <c r="D25" s="70"/>
      <c r="E25" s="70"/>
      <c r="F25" s="70"/>
      <c r="G25" s="70"/>
      <c r="H25" s="70"/>
      <c r="I25" s="70"/>
      <c r="J25" s="70"/>
      <c r="K25" s="70"/>
      <c r="L25" s="70"/>
      <c r="M25" s="72"/>
    </row>
    <row r="26" spans="1:13" ht="18.75" x14ac:dyDescent="0.3">
      <c r="A26" s="105"/>
      <c r="B26" s="106"/>
      <c r="C26" s="106"/>
      <c r="D26" s="70"/>
      <c r="E26" s="70"/>
      <c r="F26" s="70"/>
      <c r="G26" s="70"/>
      <c r="H26" s="70"/>
      <c r="I26" s="70"/>
      <c r="J26" s="70"/>
      <c r="K26" s="70"/>
      <c r="L26" s="70"/>
      <c r="M26" s="72"/>
    </row>
    <row r="27" spans="1:13" x14ac:dyDescent="0.25">
      <c r="B27" s="107"/>
      <c r="C27" s="107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3" x14ac:dyDescent="0.25">
      <c r="B28" s="107"/>
      <c r="C28" s="107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5">
      <c r="B29" s="107"/>
      <c r="C29" s="107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1:13" x14ac:dyDescent="0.25">
      <c r="B30" s="107"/>
      <c r="C30" s="107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spans="1:13" x14ac:dyDescent="0.25">
      <c r="B31" s="107"/>
      <c r="C31" s="107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3" x14ac:dyDescent="0.25">
      <c r="B32" s="107"/>
      <c r="C32" s="107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2:13" x14ac:dyDescent="0.25">
      <c r="B33" s="107"/>
      <c r="C33" s="107"/>
      <c r="D33" s="72"/>
      <c r="E33" s="72"/>
      <c r="F33" s="72"/>
      <c r="G33" s="72"/>
      <c r="H33" s="72"/>
      <c r="I33" s="72"/>
      <c r="J33" s="72"/>
      <c r="K33" s="72"/>
      <c r="L33" s="72"/>
      <c r="M33" s="72"/>
    </row>
    <row r="34" spans="2:13" x14ac:dyDescent="0.25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2:13" x14ac:dyDescent="0.25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2:13" x14ac:dyDescent="0.25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</row>
    <row r="41" spans="2:13" x14ac:dyDescent="0.25">
      <c r="D41" s="68" t="s">
        <v>163</v>
      </c>
    </row>
  </sheetData>
  <mergeCells count="22">
    <mergeCell ref="A23:C23"/>
    <mergeCell ref="A24:C24"/>
    <mergeCell ref="J24:L24"/>
    <mergeCell ref="A10:M10"/>
    <mergeCell ref="A11:G11"/>
    <mergeCell ref="A12:A13"/>
    <mergeCell ref="B12:B13"/>
    <mergeCell ref="C12:C13"/>
    <mergeCell ref="D12:D13"/>
    <mergeCell ref="E12:E13"/>
    <mergeCell ref="F12:F13"/>
    <mergeCell ref="M12:M13"/>
    <mergeCell ref="L1:M1"/>
    <mergeCell ref="L4:M4"/>
    <mergeCell ref="L5:M5"/>
    <mergeCell ref="B6:M6"/>
    <mergeCell ref="A8:A9"/>
    <mergeCell ref="B8:B9"/>
    <mergeCell ref="C8:C9"/>
    <mergeCell ref="D8:G8"/>
    <mergeCell ref="H8:L8"/>
    <mergeCell ref="M8:M9"/>
  </mergeCells>
  <pageMargins left="0.31496062992125984" right="0.31496062992125984" top="0.74803149606299213" bottom="0.74803149606299213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ПР1</vt:lpstr>
      <vt:lpstr>Пр2</vt:lpstr>
      <vt:lpstr>Пр3 </vt:lpstr>
      <vt:lpstr>Пр4</vt:lpstr>
      <vt:lpstr>Пр5</vt:lpstr>
      <vt:lpstr>Пр. 6</vt:lpstr>
      <vt:lpstr>Пр. 7</vt:lpstr>
      <vt:lpstr>Пр8</vt:lpstr>
      <vt:lpstr>'Пр. 6'!Заголовки_для_печати</vt:lpstr>
      <vt:lpstr>'Пр. 7'!Заголовки_для_печати</vt:lpstr>
      <vt:lpstr>ПР1!Заголовки_для_печати</vt:lpstr>
      <vt:lpstr>Пр2!Заголовки_для_печати</vt:lpstr>
      <vt:lpstr>'Пр3 '!Заголовки_для_печати</vt:lpstr>
      <vt:lpstr>Пр4!Заголовки_для_печати</vt:lpstr>
      <vt:lpstr>Пр5!Заголовки_для_печати</vt:lpstr>
      <vt:lpstr>Пр8!Заголовки_для_печати</vt:lpstr>
      <vt:lpstr>'Пр. 6'!Область_печати</vt:lpstr>
      <vt:lpstr>ПР1!Область_печати</vt:lpstr>
      <vt:lpstr>'Пр3 '!Область_печати</vt:lpstr>
      <vt:lpstr>Пр4!Область_печати</vt:lpstr>
      <vt:lpstr>Пр5!Область_печати</vt:lpstr>
      <vt:lpstr>Пр8!Область_печати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2015-09-25T03:39:50Z</dcterms:modified>
</cp:coreProperties>
</file>