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Бухгалтер 04.2019г\ОТЧЕТНОСТЬ\07   ++ ФКиС Программа\2022\62 - п      07    + ФК и С 2022 год - доведение лимитов\2022 проект физ.культура и спорт\"/>
    </mc:Choice>
  </mc:AlternateContent>
  <bookViews>
    <workbookView xWindow="0" yWindow="0" windowWidth="19200" windowHeight="11490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3">'пр 3 к МП'!$A$1:$F$16</definedName>
    <definedName name="_xlnm.Print_Area" localSheetId="4">'пр 4 к МП'!$A$1:$M$21</definedName>
    <definedName name="_xlnm.Print_Area" localSheetId="5">'пр 5 к МП'!$A$1:$I$29</definedName>
    <definedName name="_xlnm.Print_Area" localSheetId="0">'пр к пасп'!$A$1:$P$17</definedName>
    <definedName name="_xlnm.Print_Area" localSheetId="1">'пр к пасп ПП1'!$A$1:$I$43</definedName>
    <definedName name="_xlnm.Print_Area" localSheetId="2">'пр к ПП1'!$A$1:$M$32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G16" i="6"/>
  <c r="E16" i="6"/>
  <c r="F23" i="6"/>
  <c r="G23" i="6"/>
  <c r="E23" i="6"/>
  <c r="L16" i="5" l="1"/>
  <c r="L14" i="5"/>
  <c r="K14" i="5"/>
  <c r="J14" i="5"/>
  <c r="I18" i="5"/>
  <c r="J18" i="5"/>
  <c r="K18" i="5"/>
  <c r="I14" i="5"/>
  <c r="H31" i="8"/>
  <c r="K31" i="8"/>
  <c r="L17" i="5" l="1"/>
  <c r="L21" i="5"/>
  <c r="I22" i="8" l="1"/>
  <c r="J22" i="8"/>
  <c r="H22" i="8"/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K22" i="8" l="1"/>
  <c r="I19" i="8" l="1"/>
  <c r="J19" i="8"/>
  <c r="H19" i="8"/>
  <c r="I17" i="8"/>
  <c r="J17" i="8"/>
  <c r="I15" i="8"/>
  <c r="J15" i="8"/>
  <c r="K13" i="8"/>
  <c r="K14" i="8"/>
  <c r="K16" i="8"/>
  <c r="K18" i="8"/>
  <c r="K20" i="8"/>
  <c r="K21" i="8"/>
  <c r="I12" i="8"/>
  <c r="J12" i="8"/>
  <c r="J31" i="8" l="1"/>
  <c r="G27" i="6" s="1"/>
  <c r="G20" i="6" s="1"/>
  <c r="I31" i="8"/>
  <c r="F27" i="6" s="1"/>
  <c r="F20" i="6" s="1"/>
  <c r="K17" i="8"/>
  <c r="K12" i="8"/>
  <c r="K19" i="8"/>
  <c r="K15" i="8"/>
  <c r="B15" i="3"/>
  <c r="H20" i="6" l="1"/>
  <c r="K20" i="5"/>
  <c r="K16" i="5" s="1"/>
  <c r="J20" i="5"/>
  <c r="J16" i="5" l="1"/>
  <c r="H27" i="6"/>
  <c r="N27" i="6" s="1"/>
  <c r="L20" i="5"/>
  <c r="L18" i="5" l="1"/>
  <c r="H23" i="6"/>
  <c r="N23" i="6" s="1"/>
  <c r="N20" i="6"/>
  <c r="N16" i="6" s="1"/>
  <c r="H16" i="6"/>
</calcChain>
</file>

<file path=xl/sharedStrings.xml><?xml version="1.0" encoding="utf-8"?>
<sst xmlns="http://schemas.openxmlformats.org/spreadsheetml/2006/main" count="293" uniqueCount="181">
  <si>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</si>
  <si>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</si>
  <si>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</si>
  <si>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</si>
  <si>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</si>
  <si>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</si>
  <si>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</si>
  <si>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</si>
  <si>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</si>
  <si>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</si>
  <si>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</si>
  <si>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</si>
  <si>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</si>
  <si>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</si>
  <si>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</si>
  <si>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</si>
  <si>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</si>
  <si>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</si>
  <si>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</si>
  <si>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</si>
  <si>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</si>
  <si>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</si>
  <si>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</si>
  <si>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</si>
  <si>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</si>
  <si>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</si>
  <si>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</si>
  <si>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</si>
  <si>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</si>
  <si>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</si>
  <si>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</si>
  <si>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</si>
  <si>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</si>
  <si>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</si>
  <si>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</si>
  <si>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</si>
  <si>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</si>
  <si>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</si>
  <si>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</si>
  <si>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</si>
  <si>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</si>
  <si>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</si>
  <si>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</si>
  <si>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</si>
  <si>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</si>
  <si>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</si>
  <si>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</si>
  <si>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</si>
  <si>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</si>
  <si>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</si>
  <si>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</si>
  <si>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</si>
  <si>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</si>
  <si>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</si>
  <si>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</si>
  <si>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</si>
  <si>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</si>
  <si>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</si>
  <si>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</si>
  <si>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</si>
  <si>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</si>
  <si>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</si>
  <si>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</si>
  <si>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</si>
  <si>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</si>
  <si>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</si>
  <si>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</si>
  <si>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</si>
  <si>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</si>
  <si>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</si>
  <si>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</si>
  <si>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</si>
  <si>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</si>
  <si>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</si>
  <si>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</si>
  <si>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</si>
  <si>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</si>
  <si>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</si>
  <si>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</si>
  <si>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</si>
  <si>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</si>
  <si>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</si>
  <si>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</si>
  <si>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</si>
  <si>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</si>
  <si>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</si>
  <si>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</si>
  <si>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</si>
  <si>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</si>
  <si>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</si>
  <si>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</si>
  <si>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</si>
  <si>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</si>
  <si>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</si>
  <si>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</si>
  <si>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</si>
  <si>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</si>
  <si>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</si>
  <si>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</si>
  <si>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</si>
  <si>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</si>
  <si>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</si>
  <si>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</si>
  <si>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</si>
  <si>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</si>
  <si>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</si>
  <si>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</si>
  <si>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</si>
  <si>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</si>
  <si>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</si>
  <si>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</si>
  <si>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</si>
  <si>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</si>
  <si>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</si>
  <si>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</si>
  <si>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</si>
  <si>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</si>
  <si>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</si>
  <si>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</si>
  <si>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</si>
  <si>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</si>
  <si>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</si>
  <si>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</si>
  <si>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</si>
  <si>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</si>
  <si>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</si>
  <si>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</si>
  <si>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</si>
  <si>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</si>
  <si>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</si>
  <si>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</si>
  <si>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</si>
  <si>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</si>
  <si>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</si>
  <si>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</si>
  <si>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</si>
  <si>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</si>
  <si>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</si>
  <si>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</si>
  <si>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</si>
  <si>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</si>
  <si>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</si>
  <si>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</si>
  <si>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</si>
  <si>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</si>
  <si>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</si>
  <si>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</si>
  <si>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</si>
  <si>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</si>
  <si>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</si>
  <si>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</si>
  <si>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</si>
  <si>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</si>
  <si>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</si>
  <si>
    <t>2024 год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</si>
  <si>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</si>
  <si>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</si>
  <si>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</si>
  <si>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</si>
  <si>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7.</t>
  </si>
  <si>
    <t>7.1.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</si>
  <si>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</si>
  <si>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</si>
  <si>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</si>
  <si>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 xml:space="preserve">Расходы на поддержку физкультурно-спортивных клубов по месту жительства </t>
  </si>
  <si>
    <t>Приобретение  экипировка земняя и летняя 13 комплектов, для сборных команд района. Приобритение: мячей мини футбольных 10шт., мячи баскетбольные 10 шт.,мячи волейбольные 10 шт.,ракетки для настольного тениса 15 комп.,в течении 3-х лет, сетка волейбольная 15 шт, в течении 3-х лет.,беговые лыжи, ботинки 30 комп. в течении 3-х лет,мауты 4 шт.,боксерская груша 1 шт., хоккейное снаряжение в течение 3-х лет 15 комплектов и др. спортивный инвентарь.</t>
  </si>
  <si>
    <t>Поддержка физкультурно-спортивных клубов по месту жительства</t>
  </si>
  <si>
    <t>-</t>
  </si>
  <si>
    <t>Устройство плоскостных спортивных сооружений в сельской местности</t>
  </si>
  <si>
    <t>0710074180</t>
  </si>
  <si>
    <t>0710078450</t>
  </si>
  <si>
    <t>07100S8450</t>
  </si>
  <si>
    <t>6.2.</t>
  </si>
  <si>
    <t xml:space="preserve">Задача 6. Устройство плоскостных спортивных сооружений в сельской местности </t>
  </si>
  <si>
    <t>8.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</si>
  <si>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</si>
  <si>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</si>
  <si>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</si>
  <si>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На капитальный ремонт помещения здания физической культуры и спорта города Игарки</t>
  </si>
  <si>
    <t>0710084220</t>
  </si>
  <si>
    <t>Средства ООО"РН-Ванкор"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</si>
</sst>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</numFmts>
  <fonts count="1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2"/>
      <charset val="204"/>
    </font>
    <font>
      <sz val="16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textRotation="180" wrapText="1"/>
    </xf>
    <xf numFmtId="0" fontId="16" fillId="0" borderId="0" xfId="0" applyFont="1" applyAlignment="1">
      <alignment horizontal="center" vertical="center" textRotation="180"/>
    </xf>
    <xf numFmtId="0" fontId="16" fillId="0" borderId="0" xfId="0" applyFont="1" applyAlignment="1">
      <alignment horizontal="right" vertical="center" textRotation="180"/>
    </xf>
    <xf numFmtId="0" fontId="16" fillId="0" borderId="0" xfId="0" applyFont="1" applyAlignment="1">
      <alignment horizontal="left" vertical="top" textRotation="180"/>
    </xf>
    <xf numFmtId="0" fontId="3" fillId="0" borderId="0" xfId="0" applyFont="1" applyAlignment="1">
      <alignment horizontal="right" vertical="center" textRotation="180"/>
    </xf>
    <xf numFmtId="0" fontId="15" fillId="0" borderId="0" xfId="0" applyFont="1" applyAlignment="1">
      <alignment horizontal="right" vertical="center" textRotation="180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9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0" borderId="1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view="pageBreakPreview" zoomScale="60" zoomScaleNormal="70" workbookViewId="0">
      <selection activeCell="P14" sqref="P14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5" width="6.75" style="1" customWidth="1"/>
    <col min="16" max="16" width="9" style="1" customWidth="1"/>
    <col min="17" max="16384" width="9" style="1"/>
  </cols>
  <sheetData>
    <row r="1" spans="1:16" ht="18.75" x14ac:dyDescent="0.25">
      <c r="K1" s="4" t="s">
        <v>10</v>
      </c>
      <c r="L1" s="4"/>
      <c r="M1" s="25"/>
      <c r="N1" s="25"/>
      <c r="O1" s="25"/>
    </row>
    <row r="2" spans="1:16" ht="56.25" customHeight="1" x14ac:dyDescent="0.25">
      <c r="K2" s="116" t="s">
        <v>135</v>
      </c>
      <c r="L2" s="116"/>
      <c r="M2" s="116"/>
      <c r="N2" s="116"/>
      <c r="O2" s="116"/>
    </row>
    <row r="5" spans="1:16" ht="18.75" x14ac:dyDescent="0.25">
      <c r="A5" s="117" t="s">
        <v>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6" ht="18.75" x14ac:dyDescent="0.25">
      <c r="A6" s="117" t="s">
        <v>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6" ht="18.75" x14ac:dyDescent="0.25">
      <c r="A7" s="117" t="s">
        <v>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6" ht="18.75" x14ac:dyDescent="0.25">
      <c r="A8" s="117" t="s">
        <v>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6" ht="18.75" x14ac:dyDescent="0.25">
      <c r="A9" s="72"/>
      <c r="B9" s="72"/>
      <c r="C9" s="72"/>
      <c r="D9" s="72"/>
      <c r="E9" s="72"/>
      <c r="F9" s="72"/>
      <c r="G9" s="72"/>
      <c r="H9" s="72"/>
      <c r="I9" s="72"/>
      <c r="J9" s="80"/>
      <c r="K9" s="72"/>
      <c r="L9" s="86"/>
      <c r="M9" s="72"/>
      <c r="N9" s="72"/>
      <c r="O9" s="72"/>
    </row>
    <row r="10" spans="1:16" ht="8.25" customHeight="1" x14ac:dyDescent="0.25">
      <c r="A10" s="2"/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</row>
    <row r="11" spans="1:16" ht="49.5" customHeight="1" x14ac:dyDescent="0.25">
      <c r="A11" s="111" t="s">
        <v>16</v>
      </c>
      <c r="B11" s="111" t="s">
        <v>4</v>
      </c>
      <c r="C11" s="111" t="s">
        <v>2</v>
      </c>
      <c r="D11" s="111" t="s">
        <v>63</v>
      </c>
      <c r="E11" s="111" t="s">
        <v>5</v>
      </c>
      <c r="F11" s="112"/>
      <c r="G11" s="112"/>
      <c r="H11" s="112"/>
      <c r="I11" s="112"/>
      <c r="J11" s="112"/>
      <c r="K11" s="112"/>
      <c r="L11" s="112"/>
      <c r="M11" s="112"/>
      <c r="N11" s="112"/>
      <c r="O11" s="53"/>
    </row>
    <row r="12" spans="1:16" ht="95.25" customHeight="1" x14ac:dyDescent="0.25">
      <c r="A12" s="111"/>
      <c r="B12" s="111"/>
      <c r="C12" s="111"/>
      <c r="D12" s="111"/>
      <c r="E12" s="111" t="s">
        <v>52</v>
      </c>
      <c r="F12" s="111" t="s">
        <v>53</v>
      </c>
      <c r="G12" s="120" t="s">
        <v>57</v>
      </c>
      <c r="H12" s="111" t="s">
        <v>49</v>
      </c>
      <c r="I12" s="111" t="s">
        <v>50</v>
      </c>
      <c r="J12" s="111" t="s">
        <v>51</v>
      </c>
      <c r="K12" s="111" t="s">
        <v>54</v>
      </c>
      <c r="L12" s="111" t="s">
        <v>148</v>
      </c>
      <c r="M12" s="111" t="s">
        <v>6</v>
      </c>
      <c r="N12" s="112"/>
      <c r="O12" s="53"/>
    </row>
    <row r="13" spans="1:16" x14ac:dyDescent="0.25">
      <c r="A13" s="111"/>
      <c r="B13" s="111"/>
      <c r="C13" s="111"/>
      <c r="D13" s="111"/>
      <c r="E13" s="111"/>
      <c r="F13" s="111"/>
      <c r="G13" s="120"/>
      <c r="H13" s="111"/>
      <c r="I13" s="111"/>
      <c r="J13" s="111"/>
      <c r="K13" s="111"/>
      <c r="L13" s="111"/>
      <c r="M13" s="85" t="s">
        <v>55</v>
      </c>
      <c r="N13" s="85" t="s">
        <v>56</v>
      </c>
      <c r="O13" s="53"/>
    </row>
    <row r="14" spans="1:16" ht="42.75" customHeight="1" x14ac:dyDescent="0.25">
      <c r="A14" s="70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P14" s="101">
        <v>18</v>
      </c>
    </row>
    <row r="15" spans="1:16" ht="44.25" customHeight="1" x14ac:dyDescent="0.25">
      <c r="A15" s="71">
        <v>1</v>
      </c>
      <c r="B15" s="118" t="s">
        <v>126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81"/>
    </row>
    <row r="16" spans="1:16" ht="87" customHeight="1" x14ac:dyDescent="0.25">
      <c r="A16" s="54" t="s">
        <v>3</v>
      </c>
      <c r="B16" s="79" t="s">
        <v>127</v>
      </c>
      <c r="C16" s="71" t="s">
        <v>59</v>
      </c>
      <c r="D16" s="79">
        <v>2777</v>
      </c>
      <c r="E16" s="79">
        <v>4562</v>
      </c>
      <c r="F16" s="79">
        <v>4902</v>
      </c>
      <c r="G16" s="79">
        <v>4950</v>
      </c>
      <c r="H16" s="79">
        <v>5350</v>
      </c>
      <c r="I16" s="79">
        <v>5938</v>
      </c>
      <c r="J16" s="79">
        <v>6239</v>
      </c>
      <c r="K16" s="79">
        <v>6299</v>
      </c>
      <c r="L16" s="79">
        <v>6367</v>
      </c>
      <c r="M16" s="79">
        <v>6760</v>
      </c>
      <c r="N16" s="79">
        <v>6800</v>
      </c>
      <c r="O16" s="81"/>
    </row>
    <row r="17" spans="1:15" ht="44.25" customHeight="1" x14ac:dyDescent="0.25">
      <c r="A17" s="54" t="s">
        <v>60</v>
      </c>
      <c r="B17" s="74" t="s">
        <v>128</v>
      </c>
      <c r="C17" s="71" t="s">
        <v>59</v>
      </c>
      <c r="D17" s="79">
        <v>814</v>
      </c>
      <c r="E17" s="79">
        <v>824</v>
      </c>
      <c r="F17" s="79">
        <v>723</v>
      </c>
      <c r="G17" s="79">
        <v>750</v>
      </c>
      <c r="H17" s="79">
        <v>834</v>
      </c>
      <c r="I17" s="79">
        <v>655</v>
      </c>
      <c r="J17" s="79">
        <v>718</v>
      </c>
      <c r="K17" s="79">
        <v>739</v>
      </c>
      <c r="L17" s="79">
        <v>760</v>
      </c>
      <c r="M17" s="79">
        <v>975</v>
      </c>
      <c r="N17" s="79">
        <v>1100</v>
      </c>
      <c r="O17" s="81"/>
    </row>
    <row r="18" spans="1:15" ht="22.5" customHeight="1" x14ac:dyDescent="0.25"/>
    <row r="19" spans="1:15" ht="22.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</mergeCells>
  <printOptions horizontalCentered="1"/>
  <pageMargins left="0.78740157480314965" right="0.19685039370078741" top="1.1811023622047245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8"/>
  <sheetViews>
    <sheetView view="pageBreakPreview" zoomScale="80" zoomScaleNormal="70" zoomScaleSheetLayoutView="80" workbookViewId="0">
      <selection activeCell="I13" sqref="I13"/>
    </sheetView>
  </sheetViews>
  <sheetFormatPr defaultColWidth="9" defaultRowHeight="15.75" x14ac:dyDescent="0.25"/>
  <cols>
    <col min="1" max="1" width="4.75" style="6" customWidth="1"/>
    <col min="2" max="2" width="48" style="1" customWidth="1"/>
    <col min="3" max="3" width="16.625" style="6" customWidth="1"/>
    <col min="4" max="4" width="21" style="1" customWidth="1"/>
    <col min="5" max="5" width="18.875" style="1" customWidth="1"/>
    <col min="6" max="6" width="18.25" style="1" customWidth="1"/>
    <col min="7" max="7" width="18.5" style="1" customWidth="1"/>
    <col min="8" max="8" width="11.625" style="1" customWidth="1"/>
    <col min="9" max="9" width="3.875" style="1" customWidth="1"/>
    <col min="10" max="16384" width="9" style="1"/>
  </cols>
  <sheetData>
    <row r="1" spans="1:9" ht="81.75" customHeight="1" x14ac:dyDescent="0.25">
      <c r="E1" s="121" t="s">
        <v>145</v>
      </c>
      <c r="F1" s="121"/>
      <c r="G1" s="121"/>
      <c r="H1" s="87"/>
    </row>
    <row r="2" spans="1:9" ht="6.75" customHeight="1" x14ac:dyDescent="0.25">
      <c r="A2" s="11"/>
    </row>
    <row r="3" spans="1:9" ht="18.75" hidden="1" customHeight="1" x14ac:dyDescent="0.25">
      <c r="A3" s="11"/>
    </row>
    <row r="4" spans="1:9" ht="18.75" x14ac:dyDescent="0.25">
      <c r="A4" s="117" t="s">
        <v>1</v>
      </c>
      <c r="B4" s="117"/>
      <c r="C4" s="117"/>
      <c r="D4" s="117"/>
      <c r="E4" s="117"/>
      <c r="F4" s="117"/>
      <c r="G4" s="117"/>
      <c r="H4" s="86"/>
    </row>
    <row r="5" spans="1:9" ht="18.75" x14ac:dyDescent="0.25">
      <c r="A5" s="126" t="s">
        <v>64</v>
      </c>
      <c r="B5" s="117"/>
      <c r="C5" s="117"/>
      <c r="D5" s="117"/>
      <c r="E5" s="117"/>
      <c r="F5" s="117"/>
      <c r="G5" s="117"/>
      <c r="H5" s="86"/>
    </row>
    <row r="6" spans="1:9" ht="36" customHeight="1" x14ac:dyDescent="0.25">
      <c r="A6" s="126" t="s">
        <v>146</v>
      </c>
      <c r="B6" s="117"/>
      <c r="C6" s="117"/>
      <c r="D6" s="117"/>
      <c r="E6" s="117"/>
      <c r="F6" s="117"/>
      <c r="G6" s="117"/>
      <c r="H6" s="86"/>
    </row>
    <row r="7" spans="1:9" ht="10.5" customHeight="1" x14ac:dyDescent="0.25">
      <c r="A7" s="73"/>
      <c r="B7" s="72"/>
      <c r="C7" s="72"/>
      <c r="D7" s="72"/>
      <c r="E7" s="127"/>
      <c r="F7" s="127"/>
      <c r="G7" s="127"/>
      <c r="H7" s="88"/>
    </row>
    <row r="8" spans="1:9" ht="13.5" hidden="1" customHeight="1" x14ac:dyDescent="0.25">
      <c r="A8" s="11"/>
      <c r="E8" s="78"/>
      <c r="F8" s="78"/>
      <c r="G8" s="78"/>
      <c r="H8" s="78"/>
    </row>
    <row r="9" spans="1:9" x14ac:dyDescent="0.25">
      <c r="A9" s="111" t="s">
        <v>16</v>
      </c>
      <c r="B9" s="111" t="s">
        <v>42</v>
      </c>
      <c r="C9" s="111" t="s">
        <v>2</v>
      </c>
      <c r="D9" s="111" t="s">
        <v>43</v>
      </c>
      <c r="E9" s="89"/>
      <c r="F9" s="89" t="s">
        <v>44</v>
      </c>
      <c r="G9" s="89"/>
      <c r="H9" s="91"/>
    </row>
    <row r="10" spans="1:9" x14ac:dyDescent="0.25">
      <c r="A10" s="111"/>
      <c r="B10" s="111"/>
      <c r="C10" s="111"/>
      <c r="D10" s="111"/>
      <c r="E10" s="90" t="s">
        <v>152</v>
      </c>
      <c r="F10" s="90" t="s">
        <v>153</v>
      </c>
      <c r="G10" s="5" t="s">
        <v>154</v>
      </c>
      <c r="H10" s="53"/>
    </row>
    <row r="11" spans="1:9" x14ac:dyDescent="0.25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9" ht="64.5" customHeight="1" x14ac:dyDescent="0.25">
      <c r="A12" s="124" t="s">
        <v>113</v>
      </c>
      <c r="B12" s="124"/>
      <c r="C12" s="124"/>
      <c r="D12" s="124"/>
      <c r="E12" s="124"/>
      <c r="F12" s="124"/>
      <c r="G12" s="125"/>
      <c r="H12" s="92"/>
    </row>
    <row r="13" spans="1:9" ht="56.25" customHeight="1" x14ac:dyDescent="0.25">
      <c r="A13" s="46" t="s">
        <v>78</v>
      </c>
      <c r="B13" s="122" t="s">
        <v>114</v>
      </c>
      <c r="C13" s="122"/>
      <c r="D13" s="122"/>
      <c r="E13" s="122"/>
      <c r="F13" s="122"/>
      <c r="G13" s="122"/>
      <c r="H13" s="93"/>
      <c r="I13" s="104">
        <v>19</v>
      </c>
    </row>
    <row r="14" spans="1:9" ht="31.5" x14ac:dyDescent="0.25">
      <c r="A14" s="46" t="s">
        <v>3</v>
      </c>
      <c r="B14" s="42" t="s">
        <v>115</v>
      </c>
      <c r="C14" s="43" t="s">
        <v>62</v>
      </c>
      <c r="D14" s="43" t="s">
        <v>116</v>
      </c>
      <c r="E14" s="90">
        <v>11</v>
      </c>
      <c r="F14" s="90">
        <v>12</v>
      </c>
      <c r="G14" s="43">
        <v>13</v>
      </c>
      <c r="H14" s="53"/>
    </row>
    <row r="15" spans="1:9" ht="31.5" x14ac:dyDescent="0.25">
      <c r="A15" s="47" t="s">
        <v>60</v>
      </c>
      <c r="B15" s="44" t="s">
        <v>118</v>
      </c>
      <c r="C15" s="43" t="s">
        <v>62</v>
      </c>
      <c r="D15" s="43" t="s">
        <v>117</v>
      </c>
      <c r="E15" s="90">
        <v>5</v>
      </c>
      <c r="F15" s="90">
        <v>5</v>
      </c>
      <c r="G15" s="43">
        <v>6</v>
      </c>
      <c r="H15" s="53"/>
    </row>
    <row r="16" spans="1:9" ht="31.5" x14ac:dyDescent="0.25">
      <c r="A16" s="47" t="s">
        <v>124</v>
      </c>
      <c r="B16" s="44" t="s">
        <v>119</v>
      </c>
      <c r="C16" s="43" t="s">
        <v>74</v>
      </c>
      <c r="D16" s="43" t="s">
        <v>117</v>
      </c>
      <c r="E16" s="90">
        <v>35</v>
      </c>
      <c r="F16" s="90">
        <v>36</v>
      </c>
      <c r="G16" s="43">
        <v>37</v>
      </c>
      <c r="H16" s="53"/>
    </row>
    <row r="17" spans="1:9" ht="47.25" customHeight="1" x14ac:dyDescent="0.25">
      <c r="A17" s="47" t="s">
        <v>86</v>
      </c>
      <c r="B17" s="122" t="s">
        <v>120</v>
      </c>
      <c r="C17" s="122"/>
      <c r="D17" s="122"/>
      <c r="E17" s="122"/>
      <c r="F17" s="122"/>
      <c r="G17" s="122"/>
      <c r="H17" s="93"/>
    </row>
    <row r="18" spans="1:9" ht="31.5" x14ac:dyDescent="0.25">
      <c r="A18" s="47" t="s">
        <v>61</v>
      </c>
      <c r="B18" s="45" t="s">
        <v>121</v>
      </c>
      <c r="C18" s="43" t="s">
        <v>59</v>
      </c>
      <c r="D18" s="43" t="s">
        <v>117</v>
      </c>
      <c r="E18" s="90">
        <v>210</v>
      </c>
      <c r="F18" s="90">
        <v>215</v>
      </c>
      <c r="G18" s="43">
        <v>218</v>
      </c>
      <c r="H18" s="53"/>
    </row>
    <row r="19" spans="1:9" ht="47.25" customHeight="1" x14ac:dyDescent="0.25">
      <c r="A19" s="47" t="s">
        <v>91</v>
      </c>
      <c r="B19" s="122" t="s">
        <v>122</v>
      </c>
      <c r="C19" s="122"/>
      <c r="D19" s="122"/>
      <c r="E19" s="122"/>
      <c r="F19" s="122"/>
      <c r="G19" s="122"/>
      <c r="H19" s="93"/>
    </row>
    <row r="20" spans="1:9" ht="47.25" x14ac:dyDescent="0.25">
      <c r="A20" s="47" t="s">
        <v>71</v>
      </c>
      <c r="B20" s="45" t="s">
        <v>123</v>
      </c>
      <c r="C20" s="43" t="s">
        <v>62</v>
      </c>
      <c r="D20" s="43" t="s">
        <v>117</v>
      </c>
      <c r="E20" s="90">
        <v>10</v>
      </c>
      <c r="F20" s="90">
        <v>11</v>
      </c>
      <c r="G20" s="43">
        <v>12</v>
      </c>
      <c r="H20" s="53"/>
    </row>
    <row r="21" spans="1:9" ht="94.5" customHeight="1" x14ac:dyDescent="0.25">
      <c r="A21" s="47" t="s">
        <v>125</v>
      </c>
      <c r="B21" s="123" t="s">
        <v>142</v>
      </c>
      <c r="C21" s="123"/>
      <c r="D21" s="123"/>
      <c r="E21" s="123"/>
      <c r="F21" s="123"/>
      <c r="G21" s="123"/>
      <c r="H21" s="94"/>
    </row>
    <row r="22" spans="1:9" ht="63" x14ac:dyDescent="0.25">
      <c r="A22" s="47" t="s">
        <v>72</v>
      </c>
      <c r="B22" s="33" t="s">
        <v>101</v>
      </c>
      <c r="C22" s="43" t="s">
        <v>59</v>
      </c>
      <c r="D22" s="43" t="s">
        <v>117</v>
      </c>
      <c r="E22" s="90">
        <v>3</v>
      </c>
      <c r="F22" s="90">
        <v>3</v>
      </c>
      <c r="G22" s="43">
        <v>3</v>
      </c>
      <c r="H22" s="53"/>
    </row>
    <row r="28" spans="1:9" ht="33" x14ac:dyDescent="0.25">
      <c r="I28" s="102">
        <v>20</v>
      </c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19685039370078741" top="1.1811023622047245" bottom="0.3937007874015748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1"/>
  <sheetViews>
    <sheetView view="pageBreakPreview" topLeftCell="A21" zoomScale="70" zoomScaleNormal="70" zoomScaleSheetLayoutView="70" workbookViewId="0">
      <selection activeCell="H24" sqref="H24"/>
    </sheetView>
  </sheetViews>
  <sheetFormatPr defaultColWidth="9"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3" ht="121.5" customHeight="1" x14ac:dyDescent="0.25">
      <c r="K1" s="121" t="s">
        <v>149</v>
      </c>
      <c r="L1" s="121"/>
    </row>
    <row r="4" spans="1:13" x14ac:dyDescent="0.2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x14ac:dyDescent="0.25">
      <c r="A5" s="117" t="s">
        <v>147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3" x14ac:dyDescent="0.25">
      <c r="A6" s="72"/>
      <c r="B6" s="72"/>
      <c r="C6" s="72"/>
      <c r="D6" s="72"/>
      <c r="E6" s="72"/>
      <c r="F6" s="72"/>
      <c r="G6" s="72"/>
      <c r="H6" s="127"/>
      <c r="I6" s="127"/>
      <c r="J6" s="127"/>
      <c r="K6" s="72"/>
      <c r="L6" s="72"/>
    </row>
    <row r="7" spans="1:13" x14ac:dyDescent="0.25">
      <c r="H7" s="76"/>
      <c r="I7" s="76"/>
      <c r="J7" s="76"/>
    </row>
    <row r="8" spans="1:13" ht="30.75" customHeight="1" x14ac:dyDescent="0.25">
      <c r="A8" s="111" t="s">
        <v>16</v>
      </c>
      <c r="B8" s="111" t="s">
        <v>45</v>
      </c>
      <c r="C8" s="111" t="s">
        <v>22</v>
      </c>
      <c r="D8" s="111" t="s">
        <v>20</v>
      </c>
      <c r="E8" s="111"/>
      <c r="F8" s="111"/>
      <c r="G8" s="111"/>
      <c r="H8" s="111" t="s">
        <v>46</v>
      </c>
      <c r="I8" s="111"/>
      <c r="J8" s="111"/>
      <c r="K8" s="111"/>
      <c r="L8" s="111" t="s">
        <v>47</v>
      </c>
    </row>
    <row r="9" spans="1:13" ht="90" customHeight="1" x14ac:dyDescent="0.25">
      <c r="A9" s="111"/>
      <c r="B9" s="111"/>
      <c r="C9" s="111"/>
      <c r="D9" s="60" t="s">
        <v>22</v>
      </c>
      <c r="E9" s="60" t="s">
        <v>23</v>
      </c>
      <c r="F9" s="60" t="s">
        <v>24</v>
      </c>
      <c r="G9" s="60" t="s">
        <v>25</v>
      </c>
      <c r="H9" s="90">
        <v>2022</v>
      </c>
      <c r="I9" s="90">
        <v>2023</v>
      </c>
      <c r="J9" s="60">
        <v>2024</v>
      </c>
      <c r="K9" s="60" t="s">
        <v>48</v>
      </c>
      <c r="L9" s="111"/>
    </row>
    <row r="10" spans="1:13" x14ac:dyDescent="0.2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3" x14ac:dyDescent="0.25">
      <c r="A11" s="129" t="s">
        <v>77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13" ht="52.5" customHeight="1" x14ac:dyDescent="0.25">
      <c r="A12" s="31" t="s">
        <v>78</v>
      </c>
      <c r="B12" s="129" t="s">
        <v>79</v>
      </c>
      <c r="C12" s="129"/>
      <c r="D12" s="129"/>
      <c r="E12" s="129"/>
      <c r="F12" s="129"/>
      <c r="G12" s="129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  <c r="M12" s="106">
        <v>21</v>
      </c>
    </row>
    <row r="13" spans="1:13" ht="134.25" customHeight="1" x14ac:dyDescent="0.25">
      <c r="A13" s="31" t="s">
        <v>80</v>
      </c>
      <c r="B13" s="63" t="s">
        <v>81</v>
      </c>
      <c r="C13" s="33" t="s">
        <v>58</v>
      </c>
      <c r="D13" s="34">
        <v>241</v>
      </c>
      <c r="E13" s="34">
        <v>1102</v>
      </c>
      <c r="F13" s="36" t="s">
        <v>104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82</v>
      </c>
      <c r="M13" s="107"/>
    </row>
    <row r="14" spans="1:13" s="16" customFormat="1" ht="108" customHeight="1" x14ac:dyDescent="0.25">
      <c r="A14" s="31" t="s">
        <v>83</v>
      </c>
      <c r="B14" s="65" t="s">
        <v>84</v>
      </c>
      <c r="C14" s="33" t="s">
        <v>58</v>
      </c>
      <c r="D14" s="34">
        <v>241</v>
      </c>
      <c r="E14" s="34">
        <v>1102</v>
      </c>
      <c r="F14" s="36" t="s">
        <v>105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85</v>
      </c>
      <c r="M14" s="108"/>
    </row>
    <row r="15" spans="1:13" ht="23.25" x14ac:dyDescent="0.25">
      <c r="A15" s="31" t="s">
        <v>86</v>
      </c>
      <c r="B15" s="129" t="s">
        <v>87</v>
      </c>
      <c r="C15" s="129"/>
      <c r="D15" s="129"/>
      <c r="E15" s="129"/>
      <c r="F15" s="129"/>
      <c r="G15" s="129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  <c r="M15" s="107"/>
    </row>
    <row r="16" spans="1:13" ht="126" x14ac:dyDescent="0.25">
      <c r="A16" s="31" t="s">
        <v>88</v>
      </c>
      <c r="B16" s="61" t="s">
        <v>89</v>
      </c>
      <c r="C16" s="35" t="s">
        <v>58</v>
      </c>
      <c r="D16" s="34">
        <v>241</v>
      </c>
      <c r="E16" s="34">
        <v>1102</v>
      </c>
      <c r="F16" s="36" t="s">
        <v>106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90</v>
      </c>
      <c r="M16" s="107"/>
    </row>
    <row r="17" spans="1:13" ht="23.25" x14ac:dyDescent="0.25">
      <c r="A17" s="31" t="s">
        <v>91</v>
      </c>
      <c r="B17" s="129" t="s">
        <v>92</v>
      </c>
      <c r="C17" s="129"/>
      <c r="D17" s="129"/>
      <c r="E17" s="129"/>
      <c r="F17" s="129"/>
      <c r="G17" s="129"/>
      <c r="H17" s="38">
        <v>10.65</v>
      </c>
      <c r="I17" s="38">
        <f>SUM(I18:I18)</f>
        <v>450.65</v>
      </c>
      <c r="J17" s="38">
        <f>SUM(J18:J18)</f>
        <v>450.65</v>
      </c>
      <c r="K17" s="38">
        <f t="shared" si="0"/>
        <v>911.94999999999993</v>
      </c>
      <c r="L17" s="48"/>
      <c r="M17" s="107"/>
    </row>
    <row r="18" spans="1:13" ht="315" x14ac:dyDescent="0.25">
      <c r="A18" s="31" t="s">
        <v>93</v>
      </c>
      <c r="B18" s="61" t="s">
        <v>94</v>
      </c>
      <c r="C18" s="35" t="s">
        <v>58</v>
      </c>
      <c r="D18" s="34">
        <v>241</v>
      </c>
      <c r="E18" s="34">
        <v>1102</v>
      </c>
      <c r="F18" s="36" t="s">
        <v>107</v>
      </c>
      <c r="G18" s="34">
        <v>244</v>
      </c>
      <c r="H18" s="39">
        <v>10.65</v>
      </c>
      <c r="I18" s="39">
        <v>450.65</v>
      </c>
      <c r="J18" s="39">
        <v>450.65</v>
      </c>
      <c r="K18" s="38">
        <f t="shared" si="0"/>
        <v>911.94999999999993</v>
      </c>
      <c r="L18" s="64" t="s">
        <v>165</v>
      </c>
      <c r="M18" s="106">
        <v>22</v>
      </c>
    </row>
    <row r="19" spans="1:13" ht="43.5" customHeight="1" x14ac:dyDescent="0.25">
      <c r="A19" s="31" t="s">
        <v>95</v>
      </c>
      <c r="B19" s="129" t="s">
        <v>96</v>
      </c>
      <c r="C19" s="129"/>
      <c r="D19" s="129"/>
      <c r="E19" s="129"/>
      <c r="F19" s="129"/>
      <c r="G19" s="129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  <c r="M19" s="107"/>
    </row>
    <row r="20" spans="1:13" ht="214.5" customHeight="1" x14ac:dyDescent="0.25">
      <c r="A20" s="62" t="s">
        <v>72</v>
      </c>
      <c r="B20" s="33" t="s">
        <v>97</v>
      </c>
      <c r="C20" s="61" t="s">
        <v>58</v>
      </c>
      <c r="D20" s="32">
        <v>241</v>
      </c>
      <c r="E20" s="32">
        <v>1102</v>
      </c>
      <c r="F20" s="36" t="s">
        <v>98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99</v>
      </c>
      <c r="M20" s="107"/>
    </row>
    <row r="21" spans="1:13" ht="63" x14ac:dyDescent="0.25">
      <c r="A21" s="62" t="s">
        <v>100</v>
      </c>
      <c r="B21" s="33" t="s">
        <v>101</v>
      </c>
      <c r="C21" s="33" t="s">
        <v>58</v>
      </c>
      <c r="D21" s="34">
        <v>241</v>
      </c>
      <c r="E21" s="34">
        <v>1102</v>
      </c>
      <c r="F21" s="36" t="s">
        <v>102</v>
      </c>
      <c r="G21" s="34">
        <v>244</v>
      </c>
      <c r="H21" s="39">
        <v>100</v>
      </c>
      <c r="I21" s="39">
        <v>100</v>
      </c>
      <c r="J21" s="39">
        <v>100</v>
      </c>
      <c r="K21" s="77">
        <f t="shared" si="0"/>
        <v>300</v>
      </c>
      <c r="L21" s="50" t="s">
        <v>134</v>
      </c>
      <c r="M21" s="107"/>
    </row>
    <row r="22" spans="1:13" ht="23.25" x14ac:dyDescent="0.25">
      <c r="A22" s="31" t="s">
        <v>108</v>
      </c>
      <c r="B22" s="129" t="s">
        <v>110</v>
      </c>
      <c r="C22" s="129"/>
      <c r="D22" s="129"/>
      <c r="E22" s="129"/>
      <c r="F22" s="129"/>
      <c r="G22" s="129"/>
      <c r="H22" s="38">
        <f>H23</f>
        <v>42503.368999999999</v>
      </c>
      <c r="I22" s="38">
        <f t="shared" ref="I22:J22" si="1">I23</f>
        <v>42503.368999999999</v>
      </c>
      <c r="J22" s="38">
        <f t="shared" si="1"/>
        <v>42503.368999999999</v>
      </c>
      <c r="K22" s="38">
        <f>SUM(H22:J22)</f>
        <v>127510.10699999999</v>
      </c>
      <c r="L22" s="48"/>
      <c r="M22" s="107"/>
    </row>
    <row r="23" spans="1:13" ht="126" x14ac:dyDescent="0.25">
      <c r="A23" s="31" t="s">
        <v>109</v>
      </c>
      <c r="B23" s="61" t="s">
        <v>111</v>
      </c>
      <c r="C23" s="35" t="s">
        <v>58</v>
      </c>
      <c r="D23" s="34">
        <v>241</v>
      </c>
      <c r="E23" s="41">
        <v>1101</v>
      </c>
      <c r="F23" s="66" t="s">
        <v>112</v>
      </c>
      <c r="G23" s="41">
        <v>611</v>
      </c>
      <c r="H23" s="39">
        <v>42503.368999999999</v>
      </c>
      <c r="I23" s="39">
        <v>42503.368999999999</v>
      </c>
      <c r="J23" s="39">
        <v>42503.368999999999</v>
      </c>
      <c r="K23" s="38">
        <f>SUM(H23:J23)</f>
        <v>127510.10699999999</v>
      </c>
      <c r="L23" s="64" t="s">
        <v>90</v>
      </c>
      <c r="M23" s="107"/>
    </row>
    <row r="24" spans="1:13" ht="37.5" customHeight="1" x14ac:dyDescent="0.25">
      <c r="A24" s="31" t="s">
        <v>155</v>
      </c>
      <c r="B24" s="130" t="s">
        <v>173</v>
      </c>
      <c r="C24" s="131"/>
      <c r="D24" s="131"/>
      <c r="E24" s="131"/>
      <c r="F24" s="131"/>
      <c r="G24" s="132"/>
      <c r="H24" s="38">
        <v>4400</v>
      </c>
      <c r="I24" s="39" t="s">
        <v>167</v>
      </c>
      <c r="J24" s="39" t="s">
        <v>167</v>
      </c>
      <c r="K24" s="38">
        <v>4400</v>
      </c>
      <c r="L24" s="64"/>
      <c r="M24" s="106">
        <v>23</v>
      </c>
    </row>
    <row r="25" spans="1:13" ht="105.75" customHeight="1" x14ac:dyDescent="0.25">
      <c r="A25" s="31" t="s">
        <v>158</v>
      </c>
      <c r="B25" s="100" t="s">
        <v>161</v>
      </c>
      <c r="C25" s="35" t="s">
        <v>58</v>
      </c>
      <c r="D25" s="34">
        <v>241</v>
      </c>
      <c r="E25" s="41">
        <v>1102</v>
      </c>
      <c r="F25" s="66" t="s">
        <v>170</v>
      </c>
      <c r="G25" s="41">
        <v>244</v>
      </c>
      <c r="H25" s="39">
        <v>3960</v>
      </c>
      <c r="I25" s="39" t="s">
        <v>167</v>
      </c>
      <c r="J25" s="39" t="s">
        <v>167</v>
      </c>
      <c r="K25" s="38">
        <v>3960</v>
      </c>
      <c r="L25" s="64" t="s">
        <v>168</v>
      </c>
      <c r="M25" s="107"/>
    </row>
    <row r="26" spans="1:13" ht="105.75" customHeight="1" x14ac:dyDescent="0.25">
      <c r="A26" s="31" t="s">
        <v>172</v>
      </c>
      <c r="B26" s="100" t="s">
        <v>162</v>
      </c>
      <c r="C26" s="35" t="s">
        <v>58</v>
      </c>
      <c r="D26" s="34">
        <v>241</v>
      </c>
      <c r="E26" s="41">
        <v>1102</v>
      </c>
      <c r="F26" s="66" t="s">
        <v>171</v>
      </c>
      <c r="G26" s="41">
        <v>244</v>
      </c>
      <c r="H26" s="39">
        <v>440</v>
      </c>
      <c r="I26" s="39" t="s">
        <v>167</v>
      </c>
      <c r="J26" s="39" t="s">
        <v>167</v>
      </c>
      <c r="K26" s="38">
        <v>440</v>
      </c>
      <c r="L26" s="64" t="s">
        <v>168</v>
      </c>
    </row>
    <row r="27" spans="1:13" ht="21" customHeight="1" x14ac:dyDescent="0.25">
      <c r="A27" s="31" t="s">
        <v>159</v>
      </c>
      <c r="B27" s="130" t="s">
        <v>164</v>
      </c>
      <c r="C27" s="131"/>
      <c r="D27" s="131"/>
      <c r="E27" s="131"/>
      <c r="F27" s="131"/>
      <c r="G27" s="132"/>
      <c r="H27" s="38">
        <v>188.1</v>
      </c>
      <c r="I27" s="39" t="s">
        <v>167</v>
      </c>
      <c r="J27" s="39" t="s">
        <v>167</v>
      </c>
      <c r="K27" s="38">
        <v>188.1</v>
      </c>
      <c r="L27" s="64"/>
    </row>
    <row r="28" spans="1:13" ht="105.75" customHeight="1" x14ac:dyDescent="0.25">
      <c r="A28" s="31" t="s">
        <v>160</v>
      </c>
      <c r="B28" s="100" t="s">
        <v>163</v>
      </c>
      <c r="C28" s="35" t="s">
        <v>58</v>
      </c>
      <c r="D28" s="34">
        <v>241</v>
      </c>
      <c r="E28" s="41">
        <v>1102</v>
      </c>
      <c r="F28" s="66" t="s">
        <v>169</v>
      </c>
      <c r="G28" s="41">
        <v>611</v>
      </c>
      <c r="H28" s="39">
        <v>188.1</v>
      </c>
      <c r="I28" s="39" t="s">
        <v>167</v>
      </c>
      <c r="J28" s="39" t="s">
        <v>167</v>
      </c>
      <c r="K28" s="38">
        <v>188.1</v>
      </c>
      <c r="L28" s="64" t="s">
        <v>166</v>
      </c>
    </row>
    <row r="29" spans="1:13" ht="33" customHeight="1" x14ac:dyDescent="0.25">
      <c r="A29" s="31" t="s">
        <v>174</v>
      </c>
      <c r="B29" s="130" t="s">
        <v>175</v>
      </c>
      <c r="C29" s="131"/>
      <c r="D29" s="131"/>
      <c r="E29" s="131"/>
      <c r="F29" s="131"/>
      <c r="G29" s="132"/>
      <c r="H29" s="38">
        <v>6000</v>
      </c>
      <c r="I29" s="39" t="s">
        <v>167</v>
      </c>
      <c r="J29" s="39" t="s">
        <v>167</v>
      </c>
      <c r="K29" s="38">
        <v>6000</v>
      </c>
      <c r="L29" s="64"/>
    </row>
    <row r="30" spans="1:13" ht="89.25" customHeight="1" x14ac:dyDescent="0.25">
      <c r="A30" s="31"/>
      <c r="B30" s="110" t="s">
        <v>176</v>
      </c>
      <c r="C30" s="35" t="s">
        <v>177</v>
      </c>
      <c r="D30" s="34">
        <v>247</v>
      </c>
      <c r="E30" s="41">
        <v>1102</v>
      </c>
      <c r="F30" s="66" t="s">
        <v>179</v>
      </c>
      <c r="G30" s="41">
        <v>540</v>
      </c>
      <c r="H30" s="39">
        <v>6000</v>
      </c>
      <c r="I30" s="39" t="s">
        <v>167</v>
      </c>
      <c r="J30" s="39" t="s">
        <v>167</v>
      </c>
      <c r="K30" s="38">
        <v>6000</v>
      </c>
      <c r="L30" s="64" t="s">
        <v>178</v>
      </c>
    </row>
    <row r="31" spans="1:13" x14ac:dyDescent="0.25">
      <c r="A31" s="128" t="s">
        <v>103</v>
      </c>
      <c r="B31" s="128"/>
      <c r="C31" s="128"/>
      <c r="D31" s="37"/>
      <c r="E31" s="37"/>
      <c r="F31" s="37"/>
      <c r="G31" s="37"/>
      <c r="H31" s="40">
        <f>H12+H15+H17+H19+H22+H24+H27+H29</f>
        <v>58297.668999999994</v>
      </c>
      <c r="I31" s="40">
        <f>I12+I15+I17+I19+I22</f>
        <v>48149.568999999996</v>
      </c>
      <c r="J31" s="40">
        <f>J12+J15+J17+J19+J22</f>
        <v>48149.568999999996</v>
      </c>
      <c r="K31" s="40">
        <f>K12+K15+K17+K19+K22+K24+K27+K29</f>
        <v>154596.807</v>
      </c>
      <c r="L31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0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31:C31"/>
    <mergeCell ref="B22:G22"/>
    <mergeCell ref="B17:G17"/>
    <mergeCell ref="B19:G19"/>
    <mergeCell ref="B15:G15"/>
    <mergeCell ref="B24:G24"/>
    <mergeCell ref="B27:G27"/>
    <mergeCell ref="B29:G29"/>
  </mergeCells>
  <pageMargins left="0.78740157480314965" right="0.19685039370078741" top="1.1811023622047245" bottom="0.39370078740157483" header="0.31496062992125984" footer="0.31496062992125984"/>
  <pageSetup paperSize="9" scale="59" fitToHeight="0" orientation="landscape" r:id="rId1"/>
  <rowBreaks count="1" manualBreakCount="1">
    <brk id="3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view="pageBreakPreview" zoomScale="60" zoomScaleNormal="100" workbookViewId="0">
      <selection activeCell="F11" sqref="F11"/>
    </sheetView>
  </sheetViews>
  <sheetFormatPr defaultColWidth="9"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6" ht="18.75" x14ac:dyDescent="0.25">
      <c r="D1" s="134" t="s">
        <v>151</v>
      </c>
      <c r="E1" s="134"/>
    </row>
    <row r="2" spans="1:6" ht="73.5" customHeight="1" x14ac:dyDescent="0.25">
      <c r="D2" s="116" t="s">
        <v>138</v>
      </c>
      <c r="E2" s="116"/>
    </row>
    <row r="3" spans="1:6" ht="8.25" customHeight="1" x14ac:dyDescent="0.25">
      <c r="A3" s="14"/>
    </row>
    <row r="4" spans="1:6" ht="18.75" hidden="1" x14ac:dyDescent="0.25">
      <c r="A4" s="14"/>
    </row>
    <row r="5" spans="1:6" ht="18.75" x14ac:dyDescent="0.25">
      <c r="A5" s="117" t="s">
        <v>0</v>
      </c>
      <c r="B5" s="117"/>
      <c r="C5" s="117"/>
      <c r="D5" s="117"/>
      <c r="E5" s="117"/>
    </row>
    <row r="6" spans="1:6" ht="18.75" x14ac:dyDescent="0.25">
      <c r="A6" s="117" t="s">
        <v>143</v>
      </c>
      <c r="B6" s="117"/>
      <c r="C6" s="117"/>
      <c r="D6" s="117"/>
      <c r="E6" s="117"/>
    </row>
    <row r="7" spans="1:6" ht="18.75" x14ac:dyDescent="0.25">
      <c r="A7" s="117" t="s">
        <v>144</v>
      </c>
      <c r="B7" s="117"/>
      <c r="C7" s="117"/>
      <c r="D7" s="117"/>
      <c r="E7" s="117"/>
    </row>
    <row r="8" spans="1:6" ht="18.75" x14ac:dyDescent="0.25">
      <c r="A8" s="117" t="s">
        <v>137</v>
      </c>
      <c r="B8" s="117"/>
      <c r="C8" s="117"/>
      <c r="D8" s="117"/>
      <c r="E8" s="117"/>
    </row>
    <row r="9" spans="1:6" ht="4.5" customHeight="1" x14ac:dyDescent="0.25">
      <c r="A9" s="117"/>
      <c r="B9" s="117"/>
      <c r="C9" s="117"/>
      <c r="D9" s="117"/>
      <c r="E9" s="117"/>
    </row>
    <row r="10" spans="1:6" ht="18.75" hidden="1" x14ac:dyDescent="0.25">
      <c r="A10" s="14"/>
    </row>
    <row r="11" spans="1:6" ht="63" x14ac:dyDescent="0.25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  <c r="F11" s="105">
        <v>24</v>
      </c>
    </row>
    <row r="12" spans="1:6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6" ht="46.5" customHeight="1" x14ac:dyDescent="0.25">
      <c r="A13" s="19">
        <v>1</v>
      </c>
      <c r="B13" s="135" t="s">
        <v>136</v>
      </c>
      <c r="C13" s="135"/>
      <c r="D13" s="135"/>
      <c r="E13" s="135"/>
    </row>
    <row r="14" spans="1:6" ht="36" customHeight="1" x14ac:dyDescent="0.25">
      <c r="A14" s="111" t="s">
        <v>3</v>
      </c>
      <c r="B14" s="136" t="s">
        <v>75</v>
      </c>
      <c r="C14" s="136"/>
      <c r="D14" s="136"/>
      <c r="E14" s="136"/>
    </row>
    <row r="15" spans="1:6" ht="30" customHeight="1" x14ac:dyDescent="0.25">
      <c r="A15" s="111"/>
      <c r="B15" s="133" t="str">
        <f>CONCATENATE("Подпрограмма 1 """,'пр 4 к МП'!C18,"""")</f>
        <v>Подпрограмма 1 "Развитие массовой физической культуры и спорта"</v>
      </c>
      <c r="C15" s="133"/>
      <c r="D15" s="133"/>
      <c r="E15" s="133"/>
    </row>
    <row r="16" spans="1:6" ht="63" x14ac:dyDescent="0.25">
      <c r="A16" s="29" t="s">
        <v>73</v>
      </c>
      <c r="B16" s="55" t="s">
        <v>129</v>
      </c>
      <c r="C16" s="55" t="s">
        <v>130</v>
      </c>
      <c r="D16" s="56" t="s">
        <v>131</v>
      </c>
      <c r="E16" s="57" t="s">
        <v>150</v>
      </c>
    </row>
    <row r="17" spans="2:5" x14ac:dyDescent="0.2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19685039370078741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1"/>
  <sheetViews>
    <sheetView view="pageBreakPreview" topLeftCell="A4" zoomScale="70" zoomScaleNormal="85" zoomScaleSheetLayoutView="70" workbookViewId="0">
      <selection activeCell="H17" sqref="H17"/>
    </sheetView>
  </sheetViews>
  <sheetFormatPr defaultColWidth="9" defaultRowHeight="15.75" x14ac:dyDescent="0.2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7.875" style="1" customWidth="1"/>
    <col min="10" max="10" width="17.125" style="1" customWidth="1"/>
    <col min="11" max="11" width="15.75" style="1" customWidth="1"/>
    <col min="12" max="12" width="18.125" style="1" bestFit="1" customWidth="1"/>
    <col min="13" max="16384" width="9" style="1"/>
  </cols>
  <sheetData>
    <row r="1" spans="1:13" ht="15.75" customHeight="1" x14ac:dyDescent="0.25">
      <c r="J1" s="13" t="s">
        <v>132</v>
      </c>
      <c r="K1" s="13"/>
      <c r="L1" s="24"/>
    </row>
    <row r="2" spans="1:13" ht="75" customHeight="1" x14ac:dyDescent="0.25">
      <c r="J2" s="116" t="s">
        <v>139</v>
      </c>
      <c r="K2" s="116"/>
      <c r="L2" s="116"/>
    </row>
    <row r="3" spans="1:13" ht="18.75" x14ac:dyDescent="0.25">
      <c r="A3" s="14"/>
    </row>
    <row r="4" spans="1:13" ht="18.75" x14ac:dyDescent="0.25">
      <c r="A4" s="14"/>
    </row>
    <row r="5" spans="1:13" ht="18.75" x14ac:dyDescent="0.25">
      <c r="A5" s="117" t="s">
        <v>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3" ht="18.75" x14ac:dyDescent="0.25">
      <c r="A6" s="117" t="s">
        <v>69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3" ht="18.75" x14ac:dyDescent="0.25">
      <c r="A7" s="117" t="s">
        <v>70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3" ht="18.75" x14ac:dyDescent="0.25">
      <c r="A8" s="117" t="s">
        <v>32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3" ht="18.75" x14ac:dyDescent="0.25">
      <c r="A9" s="14"/>
      <c r="I9" s="127"/>
      <c r="J9" s="127"/>
      <c r="K9" s="127"/>
    </row>
    <row r="10" spans="1:13" ht="18.75" x14ac:dyDescent="0.25">
      <c r="I10" s="76"/>
      <c r="J10" s="76"/>
      <c r="K10" s="76"/>
      <c r="L10" s="7" t="s">
        <v>17</v>
      </c>
    </row>
    <row r="11" spans="1:13" ht="60" customHeight="1" x14ac:dyDescent="0.25">
      <c r="A11" s="111" t="s">
        <v>16</v>
      </c>
      <c r="B11" s="111" t="s">
        <v>29</v>
      </c>
      <c r="C11" s="111" t="s">
        <v>30</v>
      </c>
      <c r="D11" s="111" t="s">
        <v>19</v>
      </c>
      <c r="E11" s="111" t="s">
        <v>20</v>
      </c>
      <c r="F11" s="111"/>
      <c r="G11" s="111"/>
      <c r="H11" s="111"/>
      <c r="I11" s="95" t="s">
        <v>152</v>
      </c>
      <c r="J11" s="95" t="s">
        <v>153</v>
      </c>
      <c r="K11" s="5" t="s">
        <v>154</v>
      </c>
      <c r="L11" s="111" t="s">
        <v>21</v>
      </c>
    </row>
    <row r="12" spans="1:13" ht="49.5" customHeight="1" x14ac:dyDescent="0.25">
      <c r="A12" s="111"/>
      <c r="B12" s="111"/>
      <c r="C12" s="111"/>
      <c r="D12" s="111"/>
      <c r="E12" s="15" t="s">
        <v>22</v>
      </c>
      <c r="F12" s="3" t="s">
        <v>23</v>
      </c>
      <c r="G12" s="3" t="s">
        <v>24</v>
      </c>
      <c r="H12" s="3" t="s">
        <v>25</v>
      </c>
      <c r="I12" s="3" t="s">
        <v>26</v>
      </c>
      <c r="J12" s="3" t="s">
        <v>26</v>
      </c>
      <c r="K12" s="3" t="s">
        <v>26</v>
      </c>
      <c r="L12" s="111"/>
    </row>
    <row r="13" spans="1:13" x14ac:dyDescent="0.25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3" s="20" customFormat="1" ht="78.75" x14ac:dyDescent="0.25">
      <c r="A14" s="138">
        <v>1</v>
      </c>
      <c r="B14" s="137" t="s">
        <v>35</v>
      </c>
      <c r="C14" s="137" t="s">
        <v>140</v>
      </c>
      <c r="D14" s="82" t="s">
        <v>68</v>
      </c>
      <c r="E14" s="83" t="s">
        <v>27</v>
      </c>
      <c r="F14" s="83" t="s">
        <v>27</v>
      </c>
      <c r="G14" s="83" t="s">
        <v>27</v>
      </c>
      <c r="H14" s="83" t="s">
        <v>27</v>
      </c>
      <c r="I14" s="84">
        <f>SUM(I15:I17)</f>
        <v>58297.6689999999</v>
      </c>
      <c r="J14" s="84">
        <f t="shared" ref="J14:K14" si="0">SUM(J15:J17)</f>
        <v>48149.568999999996</v>
      </c>
      <c r="K14" s="84">
        <f t="shared" si="0"/>
        <v>48149.568999999996</v>
      </c>
      <c r="L14" s="84">
        <f>SUM(I14:K14)</f>
        <v>154596.80699999988</v>
      </c>
      <c r="M14" s="103">
        <v>25</v>
      </c>
    </row>
    <row r="15" spans="1:13" s="20" customFormat="1" x14ac:dyDescent="0.25">
      <c r="A15" s="138"/>
      <c r="B15" s="137"/>
      <c r="C15" s="137"/>
      <c r="D15" s="82" t="s">
        <v>28</v>
      </c>
      <c r="E15" s="83"/>
      <c r="F15" s="83" t="s">
        <v>27</v>
      </c>
      <c r="G15" s="83" t="s">
        <v>27</v>
      </c>
      <c r="H15" s="83" t="s">
        <v>27</v>
      </c>
      <c r="I15" s="84"/>
      <c r="J15" s="97"/>
      <c r="K15" s="84"/>
      <c r="L15" s="84">
        <f>SUM(I15:K15)</f>
        <v>0</v>
      </c>
    </row>
    <row r="16" spans="1:13" s="20" customFormat="1" ht="31.5" x14ac:dyDescent="0.25">
      <c r="A16" s="138"/>
      <c r="B16" s="137"/>
      <c r="C16" s="137"/>
      <c r="D16" s="82" t="s">
        <v>58</v>
      </c>
      <c r="E16" s="83">
        <v>241</v>
      </c>
      <c r="F16" s="83" t="s">
        <v>27</v>
      </c>
      <c r="G16" s="83" t="s">
        <v>27</v>
      </c>
      <c r="H16" s="83" t="s">
        <v>27</v>
      </c>
      <c r="I16" s="84">
        <v>52297.6689999999</v>
      </c>
      <c r="J16" s="97">
        <f>J20</f>
        <v>48149.568999999996</v>
      </c>
      <c r="K16" s="84">
        <f>K20</f>
        <v>48149.568999999996</v>
      </c>
      <c r="L16" s="84">
        <f>SUM(I16:K16)</f>
        <v>148596.80699999988</v>
      </c>
    </row>
    <row r="17" spans="1:13" s="20" customFormat="1" ht="95.25" customHeight="1" x14ac:dyDescent="0.25">
      <c r="A17" s="138"/>
      <c r="B17" s="137"/>
      <c r="C17" s="137"/>
      <c r="D17" s="82" t="s">
        <v>156</v>
      </c>
      <c r="E17" s="83">
        <v>247</v>
      </c>
      <c r="F17" s="83" t="s">
        <v>27</v>
      </c>
      <c r="G17" s="83" t="s">
        <v>27</v>
      </c>
      <c r="H17" s="83" t="s">
        <v>27</v>
      </c>
      <c r="I17" s="84">
        <v>6000</v>
      </c>
      <c r="J17" s="97">
        <v>0</v>
      </c>
      <c r="K17" s="84">
        <v>0</v>
      </c>
      <c r="L17" s="84">
        <f>SUM(I17:K17)</f>
        <v>6000</v>
      </c>
    </row>
    <row r="18" spans="1:13" s="20" customFormat="1" ht="105.75" customHeight="1" x14ac:dyDescent="0.25">
      <c r="A18" s="139" t="s">
        <v>3</v>
      </c>
      <c r="B18" s="139" t="s">
        <v>15</v>
      </c>
      <c r="C18" s="142" t="s">
        <v>76</v>
      </c>
      <c r="D18" s="21" t="s">
        <v>31</v>
      </c>
      <c r="E18" s="83" t="s">
        <v>27</v>
      </c>
      <c r="F18" s="17" t="s">
        <v>27</v>
      </c>
      <c r="G18" s="17" t="s">
        <v>27</v>
      </c>
      <c r="H18" s="17" t="s">
        <v>27</v>
      </c>
      <c r="I18" s="84">
        <f>SUM(I19:I21)</f>
        <v>58297.6689999999</v>
      </c>
      <c r="J18" s="84">
        <f>SUM(J19:J21)</f>
        <v>48149.568999999996</v>
      </c>
      <c r="K18" s="84">
        <f>SUM(K19:K21)</f>
        <v>48149.568999999996</v>
      </c>
      <c r="L18" s="28">
        <f>SUM(I18:K18)</f>
        <v>154596.80699999988</v>
      </c>
    </row>
    <row r="19" spans="1:13" s="20" customFormat="1" x14ac:dyDescent="0.25">
      <c r="A19" s="140"/>
      <c r="B19" s="140"/>
      <c r="C19" s="143"/>
      <c r="D19" s="21" t="s">
        <v>28</v>
      </c>
      <c r="E19" s="83" t="s">
        <v>27</v>
      </c>
      <c r="F19" s="17" t="s">
        <v>27</v>
      </c>
      <c r="G19" s="17" t="s">
        <v>27</v>
      </c>
      <c r="H19" s="17" t="s">
        <v>27</v>
      </c>
      <c r="I19" s="84"/>
      <c r="J19" s="75"/>
      <c r="K19" s="28"/>
      <c r="L19" s="75">
        <v>0</v>
      </c>
    </row>
    <row r="20" spans="1:13" s="20" customFormat="1" ht="31.5" x14ac:dyDescent="0.25">
      <c r="A20" s="140"/>
      <c r="B20" s="140"/>
      <c r="C20" s="143"/>
      <c r="D20" s="30" t="s">
        <v>58</v>
      </c>
      <c r="E20" s="17">
        <v>241</v>
      </c>
      <c r="F20" s="17" t="s">
        <v>27</v>
      </c>
      <c r="G20" s="17" t="s">
        <v>27</v>
      </c>
      <c r="H20" s="17" t="s">
        <v>27</v>
      </c>
      <c r="I20" s="84">
        <v>52297.6689999999</v>
      </c>
      <c r="J20" s="75">
        <f>'пр к ПП1'!I31</f>
        <v>48149.568999999996</v>
      </c>
      <c r="K20" s="28">
        <f>'пр к ПП1'!J31</f>
        <v>48149.568999999996</v>
      </c>
      <c r="L20" s="28">
        <f>SUM(I20:K20)</f>
        <v>148596.80699999988</v>
      </c>
    </row>
    <row r="21" spans="1:13" ht="86.25" customHeight="1" x14ac:dyDescent="0.25">
      <c r="A21" s="141"/>
      <c r="B21" s="141"/>
      <c r="C21" s="144"/>
      <c r="D21" s="109" t="s">
        <v>157</v>
      </c>
      <c r="E21" s="89">
        <v>247</v>
      </c>
      <c r="F21" s="83" t="s">
        <v>27</v>
      </c>
      <c r="G21" s="83" t="s">
        <v>27</v>
      </c>
      <c r="H21" s="83" t="s">
        <v>27</v>
      </c>
      <c r="I21" s="99">
        <v>6000</v>
      </c>
      <c r="J21" s="99">
        <v>0</v>
      </c>
      <c r="K21" s="99">
        <v>0</v>
      </c>
      <c r="L21" s="28">
        <f>SUM(I21:K21)</f>
        <v>6000</v>
      </c>
      <c r="M21" s="103">
        <v>26</v>
      </c>
    </row>
  </sheetData>
  <mergeCells count="18">
    <mergeCell ref="B14:B17"/>
    <mergeCell ref="C14:C17"/>
    <mergeCell ref="A14:A17"/>
    <mergeCell ref="A18:A21"/>
    <mergeCell ref="B18:B21"/>
    <mergeCell ref="C18:C21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19685039370078741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abSelected="1" view="pageBreakPreview" topLeftCell="A9" zoomScaleNormal="100" zoomScaleSheetLayoutView="100" workbookViewId="0">
      <selection activeCell="H29" sqref="H29"/>
    </sheetView>
  </sheetViews>
  <sheetFormatPr defaultColWidth="9" defaultRowHeight="18.75" x14ac:dyDescent="0.3"/>
  <cols>
    <col min="1" max="1" width="5.375" style="23" customWidth="1"/>
    <col min="2" max="2" width="20.625" style="8" customWidth="1"/>
    <col min="3" max="3" width="22.25" style="8" customWidth="1"/>
    <col min="4" max="4" width="26.5" style="8" customWidth="1"/>
    <col min="5" max="5" width="13" style="8" bestFit="1" customWidth="1"/>
    <col min="6" max="6" width="16" style="8" customWidth="1"/>
    <col min="7" max="7" width="13.375" style="8" bestFit="1" customWidth="1"/>
    <col min="8" max="8" width="18.125" style="8" bestFit="1" customWidth="1"/>
    <col min="9" max="9" width="9" style="8"/>
    <col min="10" max="10" width="17.875" style="27" bestFit="1" customWidth="1"/>
    <col min="11" max="11" width="16.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">
      <c r="F1" s="13" t="s">
        <v>133</v>
      </c>
    </row>
    <row r="2" spans="1:14" ht="61.5" customHeight="1" x14ac:dyDescent="0.3">
      <c r="F2" s="116" t="s">
        <v>141</v>
      </c>
      <c r="G2" s="116"/>
      <c r="H2" s="116"/>
    </row>
    <row r="3" spans="1:14" x14ac:dyDescent="0.3">
      <c r="A3" s="14"/>
    </row>
    <row r="4" spans="1:14" x14ac:dyDescent="0.3">
      <c r="A4" s="14"/>
    </row>
    <row r="5" spans="1:14" x14ac:dyDescent="0.3">
      <c r="A5" s="117" t="s">
        <v>0</v>
      </c>
      <c r="B5" s="117"/>
      <c r="C5" s="117"/>
      <c r="D5" s="117"/>
      <c r="E5" s="117"/>
      <c r="F5" s="117"/>
      <c r="G5" s="117"/>
      <c r="H5" s="117"/>
    </row>
    <row r="6" spans="1:14" x14ac:dyDescent="0.3">
      <c r="A6" s="117" t="s">
        <v>37</v>
      </c>
      <c r="B6" s="117"/>
      <c r="C6" s="117"/>
      <c r="D6" s="117"/>
      <c r="E6" s="117"/>
      <c r="F6" s="117"/>
      <c r="G6" s="117"/>
      <c r="H6" s="117"/>
    </row>
    <row r="7" spans="1:14" x14ac:dyDescent="0.3">
      <c r="A7" s="117" t="s">
        <v>38</v>
      </c>
      <c r="B7" s="117"/>
      <c r="C7" s="117"/>
      <c r="D7" s="117"/>
      <c r="E7" s="117"/>
      <c r="F7" s="117"/>
      <c r="G7" s="117"/>
      <c r="H7" s="117"/>
    </row>
    <row r="8" spans="1:14" x14ac:dyDescent="0.3">
      <c r="A8" s="117" t="s">
        <v>39</v>
      </c>
      <c r="B8" s="117"/>
      <c r="C8" s="117"/>
      <c r="D8" s="117"/>
      <c r="E8" s="117"/>
      <c r="F8" s="117"/>
      <c r="G8" s="117"/>
      <c r="H8" s="117"/>
    </row>
    <row r="9" spans="1:14" x14ac:dyDescent="0.3">
      <c r="A9" s="117" t="s">
        <v>40</v>
      </c>
      <c r="B9" s="117"/>
      <c r="C9" s="117"/>
      <c r="D9" s="117"/>
      <c r="E9" s="117"/>
      <c r="F9" s="117"/>
      <c r="G9" s="117"/>
      <c r="H9" s="117"/>
    </row>
    <row r="10" spans="1:14" x14ac:dyDescent="0.3">
      <c r="A10" s="117" t="s">
        <v>41</v>
      </c>
      <c r="B10" s="117"/>
      <c r="C10" s="117"/>
      <c r="D10" s="117"/>
      <c r="E10" s="117"/>
      <c r="F10" s="117"/>
      <c r="G10" s="117"/>
      <c r="H10" s="117"/>
    </row>
    <row r="11" spans="1:14" x14ac:dyDescent="0.3">
      <c r="A11" s="14"/>
      <c r="E11" s="127"/>
      <c r="F11" s="127"/>
      <c r="G11" s="127"/>
    </row>
    <row r="12" spans="1:14" ht="29.25" x14ac:dyDescent="0.3">
      <c r="E12" s="76"/>
      <c r="F12" s="76"/>
      <c r="G12" s="76"/>
      <c r="H12" s="7" t="s">
        <v>17</v>
      </c>
      <c r="I12" s="105">
        <v>27</v>
      </c>
    </row>
    <row r="13" spans="1:14" ht="58.5" customHeight="1" x14ac:dyDescent="0.3">
      <c r="A13" s="111" t="s">
        <v>16</v>
      </c>
      <c r="B13" s="111" t="s">
        <v>29</v>
      </c>
      <c r="C13" s="111" t="s">
        <v>30</v>
      </c>
      <c r="D13" s="111" t="s">
        <v>34</v>
      </c>
      <c r="E13" s="96" t="s">
        <v>152</v>
      </c>
      <c r="F13" s="96" t="s">
        <v>153</v>
      </c>
      <c r="G13" s="70" t="s">
        <v>154</v>
      </c>
      <c r="H13" s="111" t="s">
        <v>21</v>
      </c>
      <c r="J13" s="68">
        <v>2014</v>
      </c>
      <c r="K13" s="8">
        <v>2015</v>
      </c>
      <c r="L13" s="8">
        <v>2016</v>
      </c>
    </row>
    <row r="14" spans="1:14" x14ac:dyDescent="0.3">
      <c r="A14" s="111"/>
      <c r="B14" s="111"/>
      <c r="C14" s="111"/>
      <c r="D14" s="111"/>
      <c r="E14" s="70" t="s">
        <v>26</v>
      </c>
      <c r="F14" s="70" t="s">
        <v>26</v>
      </c>
      <c r="G14" s="70" t="s">
        <v>26</v>
      </c>
      <c r="H14" s="111"/>
    </row>
    <row r="15" spans="1:14" x14ac:dyDescent="0.3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 x14ac:dyDescent="0.3">
      <c r="A16" s="145">
        <v>1</v>
      </c>
      <c r="B16" s="146" t="s">
        <v>35</v>
      </c>
      <c r="C16" s="146" t="str">
        <f>'пр 4 к МП'!C14</f>
        <v>Развитие физической культуры, спорта в Туруханском районе</v>
      </c>
      <c r="D16" s="52" t="s">
        <v>33</v>
      </c>
      <c r="E16" s="26">
        <f>SUM(E18:E22)</f>
        <v>58297.669000000002</v>
      </c>
      <c r="F16" s="26">
        <f t="shared" ref="F16:G16" si="0">SUM(F18:F22)</f>
        <v>48149.568999999996</v>
      </c>
      <c r="G16" s="26">
        <f t="shared" si="0"/>
        <v>48149.568999999996</v>
      </c>
      <c r="H16" s="26">
        <f t="shared" ref="H16:H23" si="1">SUM(E16:G16)</f>
        <v>154596.807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237935.92300000001</v>
      </c>
    </row>
    <row r="17" spans="1:14" x14ac:dyDescent="0.3">
      <c r="A17" s="145"/>
      <c r="B17" s="146"/>
      <c r="C17" s="146"/>
      <c r="D17" s="52" t="s">
        <v>18</v>
      </c>
      <c r="E17" s="22"/>
      <c r="F17" s="22"/>
      <c r="G17" s="22"/>
      <c r="H17" s="22"/>
      <c r="N17" s="67"/>
    </row>
    <row r="18" spans="1:14" x14ac:dyDescent="0.3">
      <c r="A18" s="145"/>
      <c r="B18" s="146"/>
      <c r="C18" s="146"/>
      <c r="D18" s="9" t="s">
        <v>65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 x14ac:dyDescent="0.3">
      <c r="A19" s="145"/>
      <c r="B19" s="146"/>
      <c r="C19" s="146"/>
      <c r="D19" s="52" t="s">
        <v>66</v>
      </c>
      <c r="E19" s="28">
        <v>4148.1000000000004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 x14ac:dyDescent="0.3">
      <c r="A20" s="145"/>
      <c r="B20" s="146"/>
      <c r="C20" s="146"/>
      <c r="D20" s="52" t="s">
        <v>36</v>
      </c>
      <c r="E20" s="26">
        <v>48149.569000000003</v>
      </c>
      <c r="F20" s="26">
        <f>F23</f>
        <v>48149.568999999996</v>
      </c>
      <c r="G20" s="26">
        <f>G23</f>
        <v>48149.568999999996</v>
      </c>
      <c r="H20" s="98">
        <f>SUM(E20:G20)</f>
        <v>144448.70699999999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230717.67300000001</v>
      </c>
    </row>
    <row r="21" spans="1:14" ht="48" x14ac:dyDescent="0.3">
      <c r="A21" s="145"/>
      <c r="B21" s="146"/>
      <c r="C21" s="146"/>
      <c r="D21" s="10" t="s">
        <v>67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 x14ac:dyDescent="0.3">
      <c r="A22" s="145"/>
      <c r="B22" s="146"/>
      <c r="C22" s="146"/>
      <c r="D22" s="52" t="s">
        <v>180</v>
      </c>
      <c r="E22" s="28">
        <v>6000</v>
      </c>
      <c r="F22" s="28">
        <v>0</v>
      </c>
      <c r="G22" s="28">
        <v>0</v>
      </c>
      <c r="H22" s="22">
        <f t="shared" si="1"/>
        <v>6000</v>
      </c>
    </row>
    <row r="23" spans="1:14" x14ac:dyDescent="0.3">
      <c r="A23" s="145" t="s">
        <v>3</v>
      </c>
      <c r="B23" s="146" t="s">
        <v>15</v>
      </c>
      <c r="C23" s="146" t="str">
        <f>'пр 4 к МП'!C18</f>
        <v>Развитие массовой физической культуры и спорта</v>
      </c>
      <c r="D23" s="52" t="s">
        <v>33</v>
      </c>
      <c r="E23" s="26">
        <f>SUM(E25:E29)</f>
        <v>58297.669000000002</v>
      </c>
      <c r="F23" s="26">
        <f t="shared" ref="F23:G23" si="2">SUM(F25:F29)</f>
        <v>48149.568999999996</v>
      </c>
      <c r="G23" s="26">
        <f t="shared" si="2"/>
        <v>48149.568999999996</v>
      </c>
      <c r="H23" s="26">
        <f t="shared" si="1"/>
        <v>154596.807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186431.364</v>
      </c>
    </row>
    <row r="24" spans="1:14" x14ac:dyDescent="0.3">
      <c r="A24" s="145"/>
      <c r="B24" s="146"/>
      <c r="C24" s="146"/>
      <c r="D24" s="52" t="s">
        <v>18</v>
      </c>
      <c r="E24" s="28"/>
      <c r="F24" s="28"/>
      <c r="G24" s="28"/>
      <c r="H24" s="28"/>
    </row>
    <row r="25" spans="1:14" x14ac:dyDescent="0.3">
      <c r="A25" s="145"/>
      <c r="B25" s="146"/>
      <c r="C25" s="146"/>
      <c r="D25" s="9" t="s">
        <v>65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">
      <c r="A26" s="145"/>
      <c r="B26" s="146"/>
      <c r="C26" s="146"/>
      <c r="D26" s="52" t="s">
        <v>66</v>
      </c>
      <c r="E26" s="28">
        <v>4148.1000000000004</v>
      </c>
      <c r="F26" s="28">
        <v>0</v>
      </c>
      <c r="G26" s="28">
        <v>0</v>
      </c>
      <c r="H26" s="28">
        <f>SUM(E26:G26)</f>
        <v>4148.1000000000004</v>
      </c>
      <c r="L26" s="69">
        <v>4936.5</v>
      </c>
      <c r="N26" s="67">
        <f>SUM(H26:L26)</f>
        <v>9084.6</v>
      </c>
    </row>
    <row r="27" spans="1:14" x14ac:dyDescent="0.3">
      <c r="A27" s="145"/>
      <c r="B27" s="146"/>
      <c r="C27" s="146"/>
      <c r="D27" s="52" t="s">
        <v>36</v>
      </c>
      <c r="E27" s="26">
        <v>48149.569000000003</v>
      </c>
      <c r="F27" s="26">
        <f>'пр к ПП1'!I31</f>
        <v>48149.568999999996</v>
      </c>
      <c r="G27" s="26">
        <f>'пр к ПП1'!J31</f>
        <v>48149.568999999996</v>
      </c>
      <c r="H27" s="28">
        <f>SUM(E27:G27)</f>
        <v>144448.70699999999</v>
      </c>
      <c r="J27" s="27">
        <v>6135.4560000000001</v>
      </c>
      <c r="K27" s="8">
        <v>4911.2879999999996</v>
      </c>
      <c r="L27" s="8">
        <v>15851.313</v>
      </c>
      <c r="N27" s="67">
        <f>SUM(H27:L27)</f>
        <v>171346.764</v>
      </c>
    </row>
    <row r="28" spans="1:14" ht="48" x14ac:dyDescent="0.3">
      <c r="A28" s="145"/>
      <c r="B28" s="146"/>
      <c r="C28" s="146"/>
      <c r="D28" s="10" t="s">
        <v>67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ht="29.25" x14ac:dyDescent="0.3">
      <c r="A29" s="145"/>
      <c r="B29" s="146"/>
      <c r="C29" s="146"/>
      <c r="D29" s="52" t="s">
        <v>180</v>
      </c>
      <c r="E29" s="28">
        <v>6000</v>
      </c>
      <c r="F29" s="28">
        <v>0</v>
      </c>
      <c r="G29" s="28">
        <v>0</v>
      </c>
      <c r="H29" s="28">
        <f>SUM(E29:G29)</f>
        <v>6000</v>
      </c>
      <c r="I29" s="105">
        <v>28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rintOptions horizontalCentered="1"/>
  <pageMargins left="0.78740157480314965" right="0.19685039370078741" top="1.1811023622047245" bottom="0.39370078740157483" header="0.31496062992125984" footer="0.31496062992125984"/>
  <pageSetup paperSize="9" scale="88" fitToHeight="0" orientation="landscape" r:id="rId1"/>
  <rowBreaks count="1" manualBreakCount="1">
    <brk id="22" max="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3 к МП'!Область_печати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Валентина</cp:lastModifiedBy>
  <cp:lastPrinted>2022-04-07T04:45:41Z</cp:lastPrinted>
  <dcterms:created xsi:type="dcterms:W3CDTF">2016-10-20T04:37:12Z</dcterms:created>
  <dcterms:modified xsi:type="dcterms:W3CDTF">2022-04-07T04:47:32Z</dcterms:modified>
</cp:coreProperties>
</file>