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780" tabRatio="921" activeTab="1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ПП1'!$A$8:$L$13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пасп'!$14:$17</definedName>
    <definedName name="_xlnm.Print_Titles" localSheetId="1">'пр к пасп ПП1'!$13:$15</definedName>
    <definedName name="_xlnm.Print_Titles" localSheetId="2">'пр к ПП1'!$8:$9</definedName>
    <definedName name="_xlnm.Print_Area" localSheetId="5">'пр 5 к МП'!$A$1:$H$29</definedName>
    <definedName name="_xlnm.Print_Area" localSheetId="0">'пр к пасп'!$A$1:$N$20</definedName>
    <definedName name="_xlnm.Print_Area" localSheetId="1">'пр к пасп ПП1'!$A$1:$H$26</definedName>
    <definedName name="_xlnm.Print_Area" localSheetId="2">'пр к ПП1'!$A$1:$L$24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8"/>
  <c r="H13"/>
  <c r="H16"/>
  <c r="H12" l="1"/>
  <c r="H15" l="1"/>
  <c r="H29" i="6"/>
  <c r="K23" l="1"/>
  <c r="L23"/>
  <c r="J23"/>
  <c r="K16"/>
  <c r="L16"/>
  <c r="J16"/>
  <c r="H26" l="1"/>
  <c r="N26" s="1"/>
  <c r="H28"/>
  <c r="H25"/>
  <c r="C16"/>
  <c r="C23"/>
  <c r="L15" i="5"/>
  <c r="H22" i="6" l="1"/>
  <c r="N19"/>
  <c r="K23" i="8"/>
  <c r="J22"/>
  <c r="I22"/>
  <c r="H22"/>
  <c r="K22" l="1"/>
  <c r="I19" l="1"/>
  <c r="J19"/>
  <c r="H19"/>
  <c r="I17"/>
  <c r="J17"/>
  <c r="H17"/>
  <c r="I15"/>
  <c r="J15"/>
  <c r="K13"/>
  <c r="K14"/>
  <c r="K16"/>
  <c r="K18"/>
  <c r="K20"/>
  <c r="K21"/>
  <c r="I12"/>
  <c r="J12"/>
  <c r="H24" l="1"/>
  <c r="J24"/>
  <c r="I24"/>
  <c r="K17"/>
  <c r="K12"/>
  <c r="K19"/>
  <c r="K15"/>
  <c r="B15" i="3"/>
  <c r="K20" i="5" l="1"/>
  <c r="K16" s="1"/>
  <c r="K14" s="1"/>
  <c r="K24" i="8"/>
  <c r="J20" i="5"/>
  <c r="K18" l="1"/>
  <c r="J16"/>
  <c r="I16" s="1"/>
  <c r="I20"/>
  <c r="L20" s="1"/>
  <c r="H27" i="6"/>
  <c r="N27" s="1"/>
  <c r="J18" i="5"/>
  <c r="I18" s="1"/>
  <c r="J14" l="1"/>
  <c r="I14" s="1"/>
  <c r="L14" s="1"/>
  <c r="L18"/>
  <c r="H23" i="6"/>
  <c r="N23" s="1"/>
  <c r="H20"/>
  <c r="N20" s="1"/>
  <c r="N16" s="1"/>
  <c r="H16"/>
  <c r="L16" i="5"/>
</calcChain>
</file>

<file path=xl/sharedStrings.xml><?xml version="1.0" encoding="utf-8"?>
<sst xmlns="http://schemas.openxmlformats.org/spreadsheetml/2006/main" count="246" uniqueCount="156">
  <si>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</si>
  <si>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</si>
  <si>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</si>
  <si>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</si>
  <si>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</si>
  <si>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</si>
  <si>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</si>
  <si>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</si>
  <si>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</si>
  <si>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</si>
  <si>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</si>
  <si>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</si>
  <si>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</si>
  <si>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</si>
  <si>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</si>
  <si>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</si>
  <si>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</si>
  <si>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</si>
  <si>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</si>
  <si>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</si>
  <si>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</si>
  <si>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</si>
  <si>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</si>
  <si>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</si>
  <si>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</si>
  <si>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</si>
  <si>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</si>
  <si>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</si>
  <si>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</si>
  <si>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</si>
  <si>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</si>
  <si>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</si>
  <si>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</si>
  <si>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</si>
  <si>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</si>
  <si>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</si>
  <si>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</si>
  <si>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</si>
  <si>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</si>
  <si>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</si>
  <si>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</si>
  <si>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</si>
  <si>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</si>
  <si>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</si>
  <si>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</si>
  <si>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</si>
  <si>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</si>
  <si>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</si>
  <si>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</si>
  <si>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</si>
  <si>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</si>
  <si>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</si>
  <si>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</si>
  <si>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</si>
  <si>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</si>
  <si>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</si>
  <si>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</si>
  <si>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</si>
  <si>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</si>
  <si>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</si>
  <si>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</si>
  <si>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</si>
  <si>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</si>
  <si>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</si>
  <si>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</si>
  <si>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</si>
  <si>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</si>
  <si>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</si>
  <si>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</si>
  <si>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</si>
  <si>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</si>
  <si>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</si>
  <si>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</si>
  <si>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</si>
  <si>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</si>
  <si>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</si>
  <si>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Приложение № 5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</si>
  <si>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</si>
  <si>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</si>
  <si>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</si>
  <si>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</si>
  <si>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</si>
  <si>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</si>
  <si>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</si>
  <si>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</si>
  <si>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</si>
  <si>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</si>
  <si>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</si>
  <si>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</si>
  <si>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</si>
  <si>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</si>
  <si>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</si>
  <si>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</si>
  <si>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</si>
  <si>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</si>
  <si>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</si>
  <si>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</si>
  <si>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</si>
  <si>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</si>
  <si>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</si>
  <si>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</si>
  <si>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</si>
  <si>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</si>
  <si>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</si>
  <si>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</si>
  <si>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</si>
  <si>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</si>
  <si>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</si>
  <si>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</si>
  <si>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</si>
  <si>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</si>
  <si>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</si>
  <si>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</si>
  <si>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</si>
  <si>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</si>
  <si>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</si>
  <si>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</si>
  <si>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</si>
  <si>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</si>
  <si>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</si>
  <si>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</si>
  <si>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</si>
  <si>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</si>
  <si>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</si>
  <si>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</si>
  <si>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</si>
  <si>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</si>
  <si>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</si>
  <si>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</si>
  <si>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</si>
  <si>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</si>
  <si>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</si>
  <si>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</si>
  <si>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</si>
  <si>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</si>
  <si>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</si>
  <si>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</si>
  <si>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</si>
  <si>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</si>
  <si>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</si>
  <si>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</si>
  <si>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</si>
  <si>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</si>
  <si>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</si>
  <si>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</si>
  <si>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</si>
  <si>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</si>
  <si>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</si>
  <si>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</si>
  <si>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</si>
  <si>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 xml:space="preserve">Приложение 
к подпрограмме 1 "Развитие массовой физической культуры и спорта" </t>
  </si>
  <si>
    <t>№896-п от 20.06.2017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</si>
  <si>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</t>
  </si>
  <si>
    <t>Обучение специалистов, членов комиссии по приему нормативов, тестов Всероссийского физкультурно - спортивного комплекса "Готов к труду и обороне" (ГТО)</t>
  </si>
  <si>
    <t>Приложение № 1
к постановлению администрации Туруханского района 
от 24.04.2018 № 419  -п</t>
  </si>
  <si>
    <t>Приложение № 2
к постановлению администрации Туруханского района 
от 24.04.2018_ № 419  -п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</si>
</sst>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0.000"/>
  </numFmts>
  <fonts count="14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4" fontId="8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42"/>
  <sheetViews>
    <sheetView view="pageBreakPreview" zoomScale="70" zoomScaleNormal="70" zoomScaleSheetLayoutView="70" workbookViewId="0">
      <selection activeCell="K1" sqref="K1:M1"/>
    </sheetView>
  </sheetViews>
  <sheetFormatPr defaultRowHeight="15.75"/>
  <cols>
    <col min="1" max="1" width="6.375" style="6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1" width="11.875" style="1" customWidth="1"/>
    <col min="12" max="12" width="18.25" style="1" customWidth="1"/>
    <col min="13" max="13" width="19.625" style="1" customWidth="1"/>
    <col min="14" max="14" width="6.75" style="1" customWidth="1"/>
    <col min="15" max="16384" width="9" style="1"/>
  </cols>
  <sheetData>
    <row r="1" spans="1:14" ht="91.5" customHeight="1">
      <c r="K1" s="94" t="s">
        <v>154</v>
      </c>
      <c r="L1" s="94"/>
      <c r="M1" s="94"/>
    </row>
    <row r="4" spans="1:14" ht="18.75">
      <c r="K4" s="4" t="s">
        <v>10</v>
      </c>
      <c r="L4" s="25"/>
      <c r="M4" s="25"/>
      <c r="N4" s="25"/>
    </row>
    <row r="5" spans="1:14" ht="56.25" customHeight="1">
      <c r="K5" s="94" t="s">
        <v>137</v>
      </c>
      <c r="L5" s="94"/>
      <c r="M5" s="94"/>
      <c r="N5" s="94"/>
    </row>
    <row r="8" spans="1:14" ht="18.75">
      <c r="A8" s="101" t="s">
        <v>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</row>
    <row r="9" spans="1:14" ht="18.75">
      <c r="A9" s="101" t="s">
        <v>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ht="18.75">
      <c r="A10" s="101" t="s">
        <v>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ht="18.75">
      <c r="A11" s="101" t="s">
        <v>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ht="18.75">
      <c r="A12" s="72"/>
      <c r="B12" s="72"/>
      <c r="C12" s="72"/>
      <c r="D12" s="72"/>
      <c r="E12" s="72"/>
      <c r="F12" s="72"/>
      <c r="G12" s="72"/>
      <c r="H12" s="72"/>
      <c r="I12" s="72"/>
      <c r="J12" s="81"/>
      <c r="K12" s="72"/>
      <c r="L12" s="72"/>
      <c r="M12" s="72"/>
      <c r="N12" s="72"/>
    </row>
    <row r="13" spans="1:14" ht="8.25" customHeight="1">
      <c r="A13" s="2"/>
      <c r="D13" s="98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ht="49.5" customHeight="1">
      <c r="A14" s="93" t="s">
        <v>16</v>
      </c>
      <c r="B14" s="93" t="s">
        <v>4</v>
      </c>
      <c r="C14" s="93" t="s">
        <v>2</v>
      </c>
      <c r="D14" s="93" t="s">
        <v>64</v>
      </c>
      <c r="E14" s="95" t="s">
        <v>5</v>
      </c>
      <c r="F14" s="96"/>
      <c r="G14" s="96"/>
      <c r="H14" s="96"/>
      <c r="I14" s="96"/>
      <c r="J14" s="96"/>
      <c r="K14" s="96"/>
      <c r="L14" s="96"/>
      <c r="M14" s="97"/>
      <c r="N14" s="53"/>
    </row>
    <row r="15" spans="1:14" ht="95.25" customHeight="1">
      <c r="A15" s="93"/>
      <c r="B15" s="93"/>
      <c r="C15" s="93"/>
      <c r="D15" s="93"/>
      <c r="E15" s="93" t="s">
        <v>53</v>
      </c>
      <c r="F15" s="93" t="s">
        <v>54</v>
      </c>
      <c r="G15" s="92" t="s">
        <v>58</v>
      </c>
      <c r="H15" s="93" t="s">
        <v>50</v>
      </c>
      <c r="I15" s="93" t="s">
        <v>51</v>
      </c>
      <c r="J15" s="93" t="s">
        <v>52</v>
      </c>
      <c r="K15" s="93" t="s">
        <v>55</v>
      </c>
      <c r="L15" s="95" t="s">
        <v>6</v>
      </c>
      <c r="M15" s="97"/>
      <c r="N15" s="53"/>
    </row>
    <row r="16" spans="1:14">
      <c r="A16" s="93"/>
      <c r="B16" s="93"/>
      <c r="C16" s="93"/>
      <c r="D16" s="93"/>
      <c r="E16" s="93"/>
      <c r="F16" s="93"/>
      <c r="G16" s="92"/>
      <c r="H16" s="93"/>
      <c r="I16" s="93"/>
      <c r="J16" s="93"/>
      <c r="K16" s="93"/>
      <c r="L16" s="82" t="s">
        <v>56</v>
      </c>
      <c r="M16" s="82" t="s">
        <v>57</v>
      </c>
      <c r="N16" s="53"/>
    </row>
    <row r="17" spans="1:14" ht="42.75" customHeight="1">
      <c r="A17" s="70">
        <v>1</v>
      </c>
      <c r="B17" s="82">
        <v>2</v>
      </c>
      <c r="C17" s="82">
        <v>3</v>
      </c>
      <c r="D17" s="82">
        <v>4</v>
      </c>
      <c r="E17" s="82">
        <v>5</v>
      </c>
      <c r="F17" s="82">
        <v>6</v>
      </c>
      <c r="G17" s="82">
        <v>7</v>
      </c>
      <c r="H17" s="82">
        <v>8</v>
      </c>
      <c r="I17" s="82">
        <v>9</v>
      </c>
      <c r="J17" s="82">
        <v>10</v>
      </c>
      <c r="K17" s="82">
        <v>11</v>
      </c>
      <c r="L17" s="82">
        <v>12</v>
      </c>
      <c r="M17" s="82">
        <v>13</v>
      </c>
      <c r="N17" s="53"/>
    </row>
    <row r="18" spans="1:14" ht="44.25" customHeight="1">
      <c r="A18" s="71">
        <v>1</v>
      </c>
      <c r="B18" s="89" t="s">
        <v>127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1"/>
      <c r="N18" s="83"/>
    </row>
    <row r="19" spans="1:14" ht="87" customHeight="1">
      <c r="A19" s="54" t="s">
        <v>3</v>
      </c>
      <c r="B19" s="80" t="s">
        <v>128</v>
      </c>
      <c r="C19" s="71" t="s">
        <v>60</v>
      </c>
      <c r="D19" s="80">
        <v>2777</v>
      </c>
      <c r="E19" s="80">
        <v>2727</v>
      </c>
      <c r="F19" s="80">
        <v>4902</v>
      </c>
      <c r="G19" s="80">
        <v>5509</v>
      </c>
      <c r="H19" s="80">
        <v>5710</v>
      </c>
      <c r="I19" s="80">
        <v>5720</v>
      </c>
      <c r="J19" s="80">
        <v>5800</v>
      </c>
      <c r="K19" s="80">
        <v>5850</v>
      </c>
      <c r="L19" s="80">
        <v>5900</v>
      </c>
      <c r="M19" s="80">
        <v>5950</v>
      </c>
      <c r="N19" s="83"/>
    </row>
    <row r="20" spans="1:14" ht="44.25" customHeight="1">
      <c r="A20" s="54" t="s">
        <v>61</v>
      </c>
      <c r="B20" s="74" t="s">
        <v>129</v>
      </c>
      <c r="C20" s="71" t="s">
        <v>60</v>
      </c>
      <c r="D20" s="80">
        <v>814</v>
      </c>
      <c r="E20" s="80">
        <v>824</v>
      </c>
      <c r="F20" s="80">
        <v>723</v>
      </c>
      <c r="G20" s="80">
        <v>676</v>
      </c>
      <c r="H20" s="80">
        <v>722</v>
      </c>
      <c r="I20" s="80">
        <v>730</v>
      </c>
      <c r="J20" s="80">
        <v>750</v>
      </c>
      <c r="K20" s="80">
        <v>760</v>
      </c>
      <c r="L20" s="80">
        <v>770</v>
      </c>
      <c r="M20" s="80">
        <v>780</v>
      </c>
      <c r="N20" s="83"/>
    </row>
    <row r="21" spans="1:14" ht="22.5" customHeight="1"/>
    <row r="22" spans="1:14" ht="22.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22.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22.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22.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22.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22.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22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 ht="22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4" ht="22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22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ht="22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4" ht="22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4" ht="22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 ht="22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9"/>
      <c r="L35" s="53"/>
      <c r="M35" s="53"/>
      <c r="N35" s="53"/>
    </row>
    <row r="36" spans="1:14" ht="22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 ht="22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  <row r="38" spans="1:14" ht="22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4" ht="22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4" ht="22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 ht="22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</row>
    <row r="42" spans="1:14" ht="22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</sheetData>
  <mergeCells count="21">
    <mergeCell ref="K1:M1"/>
    <mergeCell ref="E14:M14"/>
    <mergeCell ref="L15:M15"/>
    <mergeCell ref="D13:N13"/>
    <mergeCell ref="K15:K16"/>
    <mergeCell ref="K5:N5"/>
    <mergeCell ref="A8:N8"/>
    <mergeCell ref="A9:N9"/>
    <mergeCell ref="A10:N10"/>
    <mergeCell ref="A11:N11"/>
    <mergeCell ref="A14:A16"/>
    <mergeCell ref="B14:B16"/>
    <mergeCell ref="C14:C16"/>
    <mergeCell ref="D14:D16"/>
    <mergeCell ref="E15:E16"/>
    <mergeCell ref="F15:F16"/>
    <mergeCell ref="B18:M18"/>
    <mergeCell ref="G15:G16"/>
    <mergeCell ref="H15:H16"/>
    <mergeCell ref="I15:I16"/>
    <mergeCell ref="J15:J16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26"/>
  <sheetViews>
    <sheetView tabSelected="1" view="pageBreakPreview" zoomScale="85" zoomScaleNormal="70" zoomScaleSheetLayoutView="85" workbookViewId="0">
      <selection activeCell="E1" sqref="E1:H1"/>
    </sheetView>
  </sheetViews>
  <sheetFormatPr defaultRowHeight="15.7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.875" style="58" customWidth="1"/>
    <col min="6" max="8" width="12" style="1" customWidth="1"/>
    <col min="9" max="16384" width="9" style="1"/>
  </cols>
  <sheetData>
    <row r="1" spans="1:8" ht="78.75" customHeight="1">
      <c r="E1" s="94" t="s">
        <v>155</v>
      </c>
      <c r="F1" s="94"/>
      <c r="G1" s="94"/>
      <c r="H1" s="94"/>
    </row>
    <row r="5" spans="1:8" ht="81.75" customHeight="1">
      <c r="E5" s="102" t="s">
        <v>147</v>
      </c>
      <c r="F5" s="102"/>
      <c r="G5" s="102"/>
      <c r="H5" s="102"/>
    </row>
    <row r="6" spans="1:8" ht="6.75" customHeight="1">
      <c r="A6" s="11"/>
    </row>
    <row r="7" spans="1:8" ht="18.75" hidden="1" customHeight="1">
      <c r="A7" s="11"/>
    </row>
    <row r="8" spans="1:8" ht="18.75">
      <c r="A8" s="101" t="s">
        <v>1</v>
      </c>
      <c r="B8" s="101"/>
      <c r="C8" s="101"/>
      <c r="D8" s="101"/>
      <c r="E8" s="101"/>
      <c r="F8" s="101"/>
      <c r="G8" s="101"/>
      <c r="H8" s="101"/>
    </row>
    <row r="9" spans="1:8" ht="18.75">
      <c r="A9" s="107" t="s">
        <v>65</v>
      </c>
      <c r="B9" s="101"/>
      <c r="C9" s="101"/>
      <c r="D9" s="101"/>
      <c r="E9" s="101"/>
      <c r="F9" s="101"/>
      <c r="G9" s="101"/>
      <c r="H9" s="101"/>
    </row>
    <row r="10" spans="1:8" ht="36" customHeight="1">
      <c r="A10" s="107" t="s">
        <v>148</v>
      </c>
      <c r="B10" s="101"/>
      <c r="C10" s="101"/>
      <c r="D10" s="101"/>
      <c r="E10" s="101"/>
      <c r="F10" s="101"/>
      <c r="G10" s="101"/>
      <c r="H10" s="101"/>
    </row>
    <row r="11" spans="1:8" ht="10.5" customHeight="1">
      <c r="A11" s="73"/>
      <c r="B11" s="72"/>
      <c r="C11" s="72"/>
      <c r="D11" s="72"/>
      <c r="E11" s="108"/>
      <c r="F11" s="108"/>
      <c r="G11" s="108"/>
      <c r="H11" s="108"/>
    </row>
    <row r="12" spans="1:8" ht="13.5" hidden="1" customHeight="1">
      <c r="A12" s="11"/>
      <c r="E12" s="79"/>
      <c r="F12" s="79"/>
      <c r="G12" s="79"/>
      <c r="H12" s="79"/>
    </row>
    <row r="13" spans="1:8">
      <c r="A13" s="93" t="s">
        <v>16</v>
      </c>
      <c r="B13" s="93" t="s">
        <v>43</v>
      </c>
      <c r="C13" s="93" t="s">
        <v>2</v>
      </c>
      <c r="D13" s="93" t="s">
        <v>44</v>
      </c>
      <c r="E13" s="93" t="s">
        <v>45</v>
      </c>
      <c r="F13" s="93"/>
      <c r="G13" s="93"/>
      <c r="H13" s="93"/>
    </row>
    <row r="14" spans="1:8">
      <c r="A14" s="93"/>
      <c r="B14" s="93"/>
      <c r="C14" s="93"/>
      <c r="D14" s="93"/>
      <c r="E14" s="88" t="s">
        <v>50</v>
      </c>
      <c r="F14" s="77" t="s">
        <v>51</v>
      </c>
      <c r="G14" s="77" t="s">
        <v>52</v>
      </c>
      <c r="H14" s="5" t="s">
        <v>55</v>
      </c>
    </row>
    <row r="15" spans="1:8">
      <c r="A15" s="12">
        <v>1</v>
      </c>
      <c r="B15" s="3">
        <v>2</v>
      </c>
      <c r="C15" s="12">
        <v>3</v>
      </c>
      <c r="D15" s="3">
        <v>4</v>
      </c>
      <c r="E15" s="71">
        <v>5</v>
      </c>
      <c r="F15" s="3">
        <v>6</v>
      </c>
      <c r="G15" s="3">
        <v>7</v>
      </c>
      <c r="H15" s="3">
        <v>8</v>
      </c>
    </row>
    <row r="16" spans="1:8" ht="64.5" customHeight="1">
      <c r="A16" s="105" t="s">
        <v>114</v>
      </c>
      <c r="B16" s="105"/>
      <c r="C16" s="105"/>
      <c r="D16" s="105"/>
      <c r="E16" s="105"/>
      <c r="F16" s="105"/>
      <c r="G16" s="105"/>
      <c r="H16" s="106"/>
    </row>
    <row r="17" spans="1:8" ht="56.25" customHeight="1">
      <c r="A17" s="46" t="s">
        <v>80</v>
      </c>
      <c r="B17" s="103" t="s">
        <v>115</v>
      </c>
      <c r="C17" s="103"/>
      <c r="D17" s="103"/>
      <c r="E17" s="103"/>
      <c r="F17" s="103"/>
      <c r="G17" s="103"/>
      <c r="H17" s="103"/>
    </row>
    <row r="18" spans="1:8" ht="47.25">
      <c r="A18" s="46" t="s">
        <v>3</v>
      </c>
      <c r="B18" s="42" t="s">
        <v>116</v>
      </c>
      <c r="C18" s="43" t="s">
        <v>63</v>
      </c>
      <c r="D18" s="87" t="s">
        <v>117</v>
      </c>
      <c r="E18" s="71">
        <v>8</v>
      </c>
      <c r="F18" s="87">
        <v>9</v>
      </c>
      <c r="G18" s="77">
        <v>11</v>
      </c>
      <c r="H18" s="43">
        <v>12</v>
      </c>
    </row>
    <row r="19" spans="1:8" ht="47.25">
      <c r="A19" s="47" t="s">
        <v>61</v>
      </c>
      <c r="B19" s="44" t="s">
        <v>119</v>
      </c>
      <c r="C19" s="43" t="s">
        <v>63</v>
      </c>
      <c r="D19" s="87" t="s">
        <v>118</v>
      </c>
      <c r="E19" s="71">
        <v>5</v>
      </c>
      <c r="F19" s="87">
        <v>5</v>
      </c>
      <c r="G19" s="77">
        <v>5</v>
      </c>
      <c r="H19" s="43">
        <v>5</v>
      </c>
    </row>
    <row r="20" spans="1:8" ht="47.25">
      <c r="A20" s="47" t="s">
        <v>125</v>
      </c>
      <c r="B20" s="44" t="s">
        <v>120</v>
      </c>
      <c r="C20" s="43" t="s">
        <v>75</v>
      </c>
      <c r="D20" s="43" t="s">
        <v>118</v>
      </c>
      <c r="E20" s="71">
        <v>35.4</v>
      </c>
      <c r="F20" s="77">
        <v>34</v>
      </c>
      <c r="G20" s="77">
        <v>35</v>
      </c>
      <c r="H20" s="43">
        <v>36</v>
      </c>
    </row>
    <row r="21" spans="1:8" ht="47.25" customHeight="1">
      <c r="A21" s="47" t="s">
        <v>88</v>
      </c>
      <c r="B21" s="103" t="s">
        <v>121</v>
      </c>
      <c r="C21" s="103"/>
      <c r="D21" s="103"/>
      <c r="E21" s="103"/>
      <c r="F21" s="103"/>
      <c r="G21" s="103"/>
      <c r="H21" s="103"/>
    </row>
    <row r="22" spans="1:8" ht="47.25">
      <c r="A22" s="47" t="s">
        <v>62</v>
      </c>
      <c r="B22" s="45" t="s">
        <v>122</v>
      </c>
      <c r="C22" s="43" t="s">
        <v>60</v>
      </c>
      <c r="D22" s="43" t="s">
        <v>118</v>
      </c>
      <c r="E22" s="71">
        <v>195</v>
      </c>
      <c r="F22" s="77">
        <v>205</v>
      </c>
      <c r="G22" s="77">
        <v>210</v>
      </c>
      <c r="H22" s="43">
        <v>215</v>
      </c>
    </row>
    <row r="23" spans="1:8" ht="47.25" customHeight="1">
      <c r="A23" s="47" t="s">
        <v>93</v>
      </c>
      <c r="B23" s="103" t="s">
        <v>123</v>
      </c>
      <c r="C23" s="103"/>
      <c r="D23" s="103"/>
      <c r="E23" s="103"/>
      <c r="F23" s="103"/>
      <c r="G23" s="103"/>
      <c r="H23" s="103"/>
    </row>
    <row r="24" spans="1:8" ht="47.25">
      <c r="A24" s="47" t="s">
        <v>72</v>
      </c>
      <c r="B24" s="45" t="s">
        <v>124</v>
      </c>
      <c r="C24" s="43" t="s">
        <v>63</v>
      </c>
      <c r="D24" s="43" t="s">
        <v>118</v>
      </c>
      <c r="E24" s="71">
        <v>11</v>
      </c>
      <c r="F24" s="77">
        <v>8</v>
      </c>
      <c r="G24" s="77">
        <v>10</v>
      </c>
      <c r="H24" s="43">
        <v>11</v>
      </c>
    </row>
    <row r="25" spans="1:8" ht="94.5" customHeight="1">
      <c r="A25" s="47" t="s">
        <v>126</v>
      </c>
      <c r="B25" s="104" t="s">
        <v>144</v>
      </c>
      <c r="C25" s="104"/>
      <c r="D25" s="104"/>
      <c r="E25" s="104"/>
      <c r="F25" s="104"/>
      <c r="G25" s="104"/>
      <c r="H25" s="104"/>
    </row>
    <row r="26" spans="1:8" ht="63">
      <c r="A26" s="47" t="s">
        <v>73</v>
      </c>
      <c r="B26" s="33" t="s">
        <v>102</v>
      </c>
      <c r="C26" s="43" t="s">
        <v>60</v>
      </c>
      <c r="D26" s="43" t="s">
        <v>118</v>
      </c>
      <c r="E26" s="71">
        <v>4</v>
      </c>
      <c r="F26" s="43">
        <v>3</v>
      </c>
      <c r="G26" s="43">
        <v>3</v>
      </c>
      <c r="H26" s="43">
        <v>3</v>
      </c>
    </row>
  </sheetData>
  <mergeCells count="16">
    <mergeCell ref="E1:H1"/>
    <mergeCell ref="E5:H5"/>
    <mergeCell ref="B21:H21"/>
    <mergeCell ref="B23:H23"/>
    <mergeCell ref="B25:H25"/>
    <mergeCell ref="A16:H16"/>
    <mergeCell ref="A8:H8"/>
    <mergeCell ref="A9:H9"/>
    <mergeCell ref="A13:A14"/>
    <mergeCell ref="B13:B14"/>
    <mergeCell ref="C13:C14"/>
    <mergeCell ref="D13:D14"/>
    <mergeCell ref="E13:H13"/>
    <mergeCell ref="A10:H10"/>
    <mergeCell ref="B17:H17"/>
    <mergeCell ref="E11:H11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view="pageBreakPreview" zoomScale="85" zoomScaleNormal="70" zoomScaleSheetLayoutView="85" workbookViewId="0">
      <selection activeCell="K1" sqref="K1:L1"/>
    </sheetView>
  </sheetViews>
  <sheetFormatPr defaultRowHeight="18.75"/>
  <cols>
    <col min="1" max="1" width="4.75" style="14" customWidth="1"/>
    <col min="2" max="2" width="49.625" style="4" customWidth="1"/>
    <col min="3" max="3" width="18.5" style="4" customWidth="1"/>
    <col min="4" max="5" width="7.375" style="4" customWidth="1"/>
    <col min="6" max="6" width="17.75" style="4" customWidth="1"/>
    <col min="7" max="7" width="5.75" style="4" customWidth="1"/>
    <col min="8" max="10" width="13.75" style="4" bestFit="1" customWidth="1"/>
    <col min="11" max="11" width="20" style="4" customWidth="1"/>
    <col min="12" max="12" width="24.5" style="4" customWidth="1"/>
    <col min="13" max="16384" width="9" style="4"/>
  </cols>
  <sheetData>
    <row r="1" spans="1:12" ht="121.5" customHeight="1">
      <c r="K1" s="102" t="s">
        <v>150</v>
      </c>
      <c r="L1" s="102"/>
    </row>
    <row r="4" spans="1:12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>
      <c r="A5" s="101" t="s">
        <v>149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>
      <c r="A6" s="72"/>
      <c r="B6" s="72"/>
      <c r="C6" s="72"/>
      <c r="D6" s="72"/>
      <c r="E6" s="72"/>
      <c r="F6" s="72"/>
      <c r="G6" s="72"/>
      <c r="H6" s="108"/>
      <c r="I6" s="108"/>
      <c r="J6" s="108"/>
      <c r="K6" s="72"/>
      <c r="L6" s="72"/>
    </row>
    <row r="7" spans="1:12">
      <c r="H7" s="76"/>
      <c r="I7" s="76"/>
      <c r="J7" s="76"/>
    </row>
    <row r="8" spans="1:12" ht="30.75" customHeight="1">
      <c r="A8" s="93" t="s">
        <v>16</v>
      </c>
      <c r="B8" s="93" t="s">
        <v>46</v>
      </c>
      <c r="C8" s="93" t="s">
        <v>23</v>
      </c>
      <c r="D8" s="93" t="s">
        <v>21</v>
      </c>
      <c r="E8" s="93"/>
      <c r="F8" s="93"/>
      <c r="G8" s="93"/>
      <c r="H8" s="93" t="s">
        <v>47</v>
      </c>
      <c r="I8" s="93"/>
      <c r="J8" s="93"/>
      <c r="K8" s="93"/>
      <c r="L8" s="93" t="s">
        <v>48</v>
      </c>
    </row>
    <row r="9" spans="1:12" ht="90" customHeight="1">
      <c r="A9" s="93"/>
      <c r="B9" s="93"/>
      <c r="C9" s="93"/>
      <c r="D9" s="60" t="s">
        <v>23</v>
      </c>
      <c r="E9" s="60" t="s">
        <v>24</v>
      </c>
      <c r="F9" s="60" t="s">
        <v>25</v>
      </c>
      <c r="G9" s="60" t="s">
        <v>26</v>
      </c>
      <c r="H9" s="60">
        <v>2018</v>
      </c>
      <c r="I9" s="60">
        <v>2019</v>
      </c>
      <c r="J9" s="60">
        <v>2020</v>
      </c>
      <c r="K9" s="60" t="s">
        <v>49</v>
      </c>
      <c r="L9" s="93"/>
    </row>
    <row r="10" spans="1:12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</row>
    <row r="11" spans="1:12">
      <c r="A11" s="109" t="s">
        <v>79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</row>
    <row r="12" spans="1:12" ht="52.5" customHeight="1">
      <c r="A12" s="31" t="s">
        <v>80</v>
      </c>
      <c r="B12" s="109" t="s">
        <v>81</v>
      </c>
      <c r="C12" s="109"/>
      <c r="D12" s="109"/>
      <c r="E12" s="109"/>
      <c r="F12" s="109"/>
      <c r="G12" s="109"/>
      <c r="H12" s="38">
        <f>H14+H13</f>
        <v>2777.6819999999998</v>
      </c>
      <c r="I12" s="38">
        <f>SUM(I13:I14)</f>
        <v>3033.1899999999996</v>
      </c>
      <c r="J12" s="38">
        <f>SUM(J13:J14)</f>
        <v>3033.1899999999996</v>
      </c>
      <c r="K12" s="38">
        <f>SUM(H12:J12)</f>
        <v>8844.0619999999981</v>
      </c>
      <c r="L12" s="32"/>
    </row>
    <row r="13" spans="1:12" ht="134.25" customHeight="1">
      <c r="A13" s="31" t="s">
        <v>82</v>
      </c>
      <c r="B13" s="63" t="s">
        <v>83</v>
      </c>
      <c r="C13" s="33" t="s">
        <v>59</v>
      </c>
      <c r="D13" s="34">
        <v>241</v>
      </c>
      <c r="E13" s="34">
        <v>1102</v>
      </c>
      <c r="F13" s="36" t="s">
        <v>105</v>
      </c>
      <c r="G13" s="34">
        <v>244</v>
      </c>
      <c r="H13" s="39">
        <f>2270.89-250.508-5</f>
        <v>2015.3819999999998</v>
      </c>
      <c r="I13" s="39">
        <v>2270.89</v>
      </c>
      <c r="J13" s="39">
        <v>2270.89</v>
      </c>
      <c r="K13" s="38">
        <f t="shared" ref="K13:K21" si="0">SUM(H13:J13)</f>
        <v>6557.1620000000003</v>
      </c>
      <c r="L13" s="64" t="s">
        <v>84</v>
      </c>
    </row>
    <row r="14" spans="1:12" s="16" customFormat="1" ht="108" customHeight="1">
      <c r="A14" s="31" t="s">
        <v>85</v>
      </c>
      <c r="B14" s="65" t="s">
        <v>86</v>
      </c>
      <c r="C14" s="33" t="s">
        <v>59</v>
      </c>
      <c r="D14" s="34">
        <v>241</v>
      </c>
      <c r="E14" s="34">
        <v>1102</v>
      </c>
      <c r="F14" s="36" t="s">
        <v>106</v>
      </c>
      <c r="G14" s="34">
        <v>540</v>
      </c>
      <c r="H14" s="39">
        <v>762.3</v>
      </c>
      <c r="I14" s="39">
        <v>762.3</v>
      </c>
      <c r="J14" s="39">
        <v>762.3</v>
      </c>
      <c r="K14" s="38">
        <f t="shared" si="0"/>
        <v>2286.8999999999996</v>
      </c>
      <c r="L14" s="64" t="s">
        <v>87</v>
      </c>
    </row>
    <row r="15" spans="1:12">
      <c r="A15" s="31" t="s">
        <v>88</v>
      </c>
      <c r="B15" s="109" t="s">
        <v>89</v>
      </c>
      <c r="C15" s="109"/>
      <c r="D15" s="109"/>
      <c r="E15" s="109"/>
      <c r="F15" s="109"/>
      <c r="G15" s="109"/>
      <c r="H15" s="38">
        <f>SUM(H16:H16)</f>
        <v>2212.8679999999999</v>
      </c>
      <c r="I15" s="38">
        <f>SUM(I16:I16)</f>
        <v>1962.36</v>
      </c>
      <c r="J15" s="38">
        <f>SUM(J16:J16)</f>
        <v>1962.36</v>
      </c>
      <c r="K15" s="38">
        <f t="shared" si="0"/>
        <v>6137.5879999999997</v>
      </c>
      <c r="L15" s="48"/>
    </row>
    <row r="16" spans="1:12" ht="126">
      <c r="A16" s="31" t="s">
        <v>90</v>
      </c>
      <c r="B16" s="61" t="s">
        <v>91</v>
      </c>
      <c r="C16" s="35" t="s">
        <v>59</v>
      </c>
      <c r="D16" s="34">
        <v>241</v>
      </c>
      <c r="E16" s="34">
        <v>1102</v>
      </c>
      <c r="F16" s="36" t="s">
        <v>107</v>
      </c>
      <c r="G16" s="34">
        <v>244</v>
      </c>
      <c r="H16" s="39">
        <f>1962.36+250.508</f>
        <v>2212.8679999999999</v>
      </c>
      <c r="I16" s="39">
        <v>1962.36</v>
      </c>
      <c r="J16" s="39">
        <v>1962.36</v>
      </c>
      <c r="K16" s="38">
        <f t="shared" si="0"/>
        <v>6137.5879999999997</v>
      </c>
      <c r="L16" s="64" t="s">
        <v>92</v>
      </c>
    </row>
    <row r="17" spans="1:12">
      <c r="A17" s="31" t="s">
        <v>93</v>
      </c>
      <c r="B17" s="109" t="s">
        <v>94</v>
      </c>
      <c r="C17" s="109"/>
      <c r="D17" s="109"/>
      <c r="E17" s="109"/>
      <c r="F17" s="109"/>
      <c r="G17" s="109"/>
      <c r="H17" s="38">
        <f>SUM(H18:H18)</f>
        <v>450.65</v>
      </c>
      <c r="I17" s="38">
        <f>SUM(I18:I18)</f>
        <v>450.65</v>
      </c>
      <c r="J17" s="38">
        <f>SUM(J18:J18)</f>
        <v>450.65</v>
      </c>
      <c r="K17" s="38">
        <f t="shared" si="0"/>
        <v>1351.9499999999998</v>
      </c>
      <c r="L17" s="48"/>
    </row>
    <row r="18" spans="1:12" ht="315">
      <c r="A18" s="31" t="s">
        <v>95</v>
      </c>
      <c r="B18" s="61" t="s">
        <v>152</v>
      </c>
      <c r="C18" s="35" t="s">
        <v>59</v>
      </c>
      <c r="D18" s="34">
        <v>241</v>
      </c>
      <c r="E18" s="34">
        <v>1102</v>
      </c>
      <c r="F18" s="36" t="s">
        <v>108</v>
      </c>
      <c r="G18" s="34">
        <v>244</v>
      </c>
      <c r="H18" s="39">
        <v>450.65</v>
      </c>
      <c r="I18" s="39">
        <v>450.65</v>
      </c>
      <c r="J18" s="39">
        <v>450.65</v>
      </c>
      <c r="K18" s="38">
        <f t="shared" si="0"/>
        <v>1351.9499999999998</v>
      </c>
      <c r="L18" s="64" t="s">
        <v>135</v>
      </c>
    </row>
    <row r="19" spans="1:12" ht="43.5" customHeight="1">
      <c r="A19" s="31" t="s">
        <v>96</v>
      </c>
      <c r="B19" s="109" t="s">
        <v>97</v>
      </c>
      <c r="C19" s="109"/>
      <c r="D19" s="109"/>
      <c r="E19" s="109"/>
      <c r="F19" s="109"/>
      <c r="G19" s="109"/>
      <c r="H19" s="38">
        <f>SUM(H20:H21)</f>
        <v>205</v>
      </c>
      <c r="I19" s="38">
        <f>SUM(I20:I21)</f>
        <v>200</v>
      </c>
      <c r="J19" s="38">
        <f>SUM(J20:J21)</f>
        <v>200</v>
      </c>
      <c r="K19" s="38">
        <f t="shared" si="0"/>
        <v>605</v>
      </c>
      <c r="L19" s="49"/>
    </row>
    <row r="20" spans="1:12" ht="214.5" customHeight="1">
      <c r="A20" s="62" t="s">
        <v>73</v>
      </c>
      <c r="B20" s="33" t="s">
        <v>98</v>
      </c>
      <c r="C20" s="61" t="s">
        <v>59</v>
      </c>
      <c r="D20" s="32">
        <v>241</v>
      </c>
      <c r="E20" s="32">
        <v>1102</v>
      </c>
      <c r="F20" s="36" t="s">
        <v>99</v>
      </c>
      <c r="G20" s="32">
        <v>244</v>
      </c>
      <c r="H20" s="39">
        <v>100</v>
      </c>
      <c r="I20" s="39">
        <v>100</v>
      </c>
      <c r="J20" s="39">
        <v>100</v>
      </c>
      <c r="K20" s="38">
        <f t="shared" si="0"/>
        <v>300</v>
      </c>
      <c r="L20" s="50" t="s">
        <v>100</v>
      </c>
    </row>
    <row r="21" spans="1:12" ht="63">
      <c r="A21" s="62" t="s">
        <v>101</v>
      </c>
      <c r="B21" s="33" t="s">
        <v>153</v>
      </c>
      <c r="C21" s="33" t="s">
        <v>59</v>
      </c>
      <c r="D21" s="34">
        <v>241</v>
      </c>
      <c r="E21" s="34">
        <v>1102</v>
      </c>
      <c r="F21" s="36" t="s">
        <v>103</v>
      </c>
      <c r="G21" s="34">
        <v>244</v>
      </c>
      <c r="H21" s="39">
        <f>100+5</f>
        <v>105</v>
      </c>
      <c r="I21" s="39">
        <v>100</v>
      </c>
      <c r="J21" s="39">
        <v>100</v>
      </c>
      <c r="K21" s="78">
        <f t="shared" si="0"/>
        <v>305</v>
      </c>
      <c r="L21" s="50" t="s">
        <v>136</v>
      </c>
    </row>
    <row r="22" spans="1:12">
      <c r="A22" s="31" t="s">
        <v>109</v>
      </c>
      <c r="B22" s="109" t="s">
        <v>111</v>
      </c>
      <c r="C22" s="109"/>
      <c r="D22" s="109"/>
      <c r="E22" s="109"/>
      <c r="F22" s="109"/>
      <c r="G22" s="109"/>
      <c r="H22" s="38">
        <f>SUM(H23:H23)</f>
        <v>10887.317999999999</v>
      </c>
      <c r="I22" s="38">
        <f>SUM(I23:I23)</f>
        <v>10887.317999999999</v>
      </c>
      <c r="J22" s="38">
        <f>SUM(J23:J23)</f>
        <v>10887.317999999999</v>
      </c>
      <c r="K22" s="38">
        <f>SUM(H22:J22)</f>
        <v>32661.953999999998</v>
      </c>
      <c r="L22" s="48"/>
    </row>
    <row r="23" spans="1:12" ht="126">
      <c r="A23" s="31" t="s">
        <v>110</v>
      </c>
      <c r="B23" s="61" t="s">
        <v>112</v>
      </c>
      <c r="C23" s="35" t="s">
        <v>59</v>
      </c>
      <c r="D23" s="34">
        <v>241</v>
      </c>
      <c r="E23" s="41">
        <v>1101</v>
      </c>
      <c r="F23" s="66" t="s">
        <v>113</v>
      </c>
      <c r="G23" s="41">
        <v>611</v>
      </c>
      <c r="H23" s="39">
        <v>10887.317999999999</v>
      </c>
      <c r="I23" s="39">
        <v>10887.317999999999</v>
      </c>
      <c r="J23" s="39">
        <v>10887.317999999999</v>
      </c>
      <c r="K23" s="38">
        <f>SUM(H23:J23)</f>
        <v>32661.953999999998</v>
      </c>
      <c r="L23" s="64" t="s">
        <v>92</v>
      </c>
    </row>
    <row r="24" spans="1:12">
      <c r="A24" s="110" t="s">
        <v>104</v>
      </c>
      <c r="B24" s="110"/>
      <c r="C24" s="110"/>
      <c r="D24" s="37"/>
      <c r="E24" s="37"/>
      <c r="F24" s="37"/>
      <c r="G24" s="37"/>
      <c r="H24" s="40">
        <f>H12+H15+H17+H19+H22</f>
        <v>16533.517999999996</v>
      </c>
      <c r="I24" s="40">
        <f>I12+I15+I17+I19+I22</f>
        <v>16533.517999999996</v>
      </c>
      <c r="J24" s="40">
        <f>J12+J15+J17+J19+J22</f>
        <v>16533.517999999996</v>
      </c>
      <c r="K24" s="40">
        <f>K12+K15+K17+K19+K22</f>
        <v>49600.553999999996</v>
      </c>
      <c r="L24" s="51"/>
    </row>
  </sheetData>
  <autoFilter ref="A8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7">
    <mergeCell ref="A24:C24"/>
    <mergeCell ref="B22:G22"/>
    <mergeCell ref="B17:G17"/>
    <mergeCell ref="B19:G19"/>
    <mergeCell ref="B15:G15"/>
    <mergeCell ref="A11:L11"/>
    <mergeCell ref="B12:G12"/>
    <mergeCell ref="K1:L1"/>
    <mergeCell ref="A4:L4"/>
    <mergeCell ref="A5:L5"/>
    <mergeCell ref="A8:A9"/>
    <mergeCell ref="B8:B9"/>
    <mergeCell ref="C8:C9"/>
    <mergeCell ref="D8:G8"/>
    <mergeCell ref="H8:K8"/>
    <mergeCell ref="L8:L9"/>
    <mergeCell ref="H6:J6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view="pageBreakPreview" zoomScale="60" zoomScaleNormal="100" workbookViewId="0">
      <selection activeCell="M25" sqref="M25"/>
    </sheetView>
  </sheetViews>
  <sheetFormatPr defaultRowHeight="15.75"/>
  <cols>
    <col min="1" max="1" width="6.625" style="6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>
      <c r="D1" s="112" t="s">
        <v>133</v>
      </c>
      <c r="E1" s="112"/>
    </row>
    <row r="2" spans="1:5" ht="73.5" customHeight="1">
      <c r="D2" s="94" t="s">
        <v>140</v>
      </c>
      <c r="E2" s="94"/>
    </row>
    <row r="3" spans="1:5" ht="8.25" customHeight="1">
      <c r="A3" s="14"/>
    </row>
    <row r="4" spans="1:5" ht="18.75" hidden="1">
      <c r="A4" s="14"/>
    </row>
    <row r="5" spans="1:5" ht="18.75">
      <c r="A5" s="101" t="s">
        <v>0</v>
      </c>
      <c r="B5" s="101"/>
      <c r="C5" s="101"/>
      <c r="D5" s="101"/>
      <c r="E5" s="101"/>
    </row>
    <row r="6" spans="1:5" ht="18.75">
      <c r="A6" s="101" t="s">
        <v>145</v>
      </c>
      <c r="B6" s="101"/>
      <c r="C6" s="101"/>
      <c r="D6" s="101"/>
      <c r="E6" s="101"/>
    </row>
    <row r="7" spans="1:5" ht="18.75">
      <c r="A7" s="101" t="s">
        <v>146</v>
      </c>
      <c r="B7" s="101"/>
      <c r="C7" s="101"/>
      <c r="D7" s="101"/>
      <c r="E7" s="101"/>
    </row>
    <row r="8" spans="1:5" ht="18.75">
      <c r="A8" s="101" t="s">
        <v>139</v>
      </c>
      <c r="B8" s="101"/>
      <c r="C8" s="101"/>
      <c r="D8" s="101"/>
      <c r="E8" s="101"/>
    </row>
    <row r="9" spans="1:5" ht="4.5" customHeight="1">
      <c r="A9" s="101"/>
      <c r="B9" s="101"/>
      <c r="C9" s="101"/>
      <c r="D9" s="101"/>
      <c r="E9" s="101"/>
    </row>
    <row r="10" spans="1:5" ht="18.75" hidden="1">
      <c r="A10" s="14"/>
    </row>
    <row r="11" spans="1:5" ht="63">
      <c r="A11" s="18" t="s">
        <v>16</v>
      </c>
      <c r="B11" s="18" t="s">
        <v>11</v>
      </c>
      <c r="C11" s="18" t="s">
        <v>12</v>
      </c>
      <c r="D11" s="18" t="s">
        <v>13</v>
      </c>
      <c r="E11" s="18" t="s">
        <v>14</v>
      </c>
    </row>
    <row r="12" spans="1:5">
      <c r="A12" s="18">
        <v>1</v>
      </c>
      <c r="B12" s="18">
        <v>2</v>
      </c>
      <c r="C12" s="18">
        <v>3</v>
      </c>
      <c r="D12" s="18">
        <v>4</v>
      </c>
      <c r="E12" s="18">
        <v>5</v>
      </c>
    </row>
    <row r="13" spans="1:5" ht="46.5" customHeight="1">
      <c r="A13" s="19">
        <v>1</v>
      </c>
      <c r="B13" s="113" t="s">
        <v>138</v>
      </c>
      <c r="C13" s="113"/>
      <c r="D13" s="113"/>
      <c r="E13" s="113"/>
    </row>
    <row r="14" spans="1:5" ht="36" customHeight="1">
      <c r="A14" s="93" t="s">
        <v>3</v>
      </c>
      <c r="B14" s="114" t="s">
        <v>77</v>
      </c>
      <c r="C14" s="114"/>
      <c r="D14" s="114"/>
      <c r="E14" s="114"/>
    </row>
    <row r="15" spans="1:5" ht="30" customHeight="1">
      <c r="A15" s="93"/>
      <c r="B15" s="111" t="str">
        <f>CONCATENATE("Подпрограмма 1 """,'пр 4 к МП'!C18,"""")</f>
        <v>Подпрограмма 1 "Развитие массовой физической культуры и спорта"</v>
      </c>
      <c r="C15" s="111"/>
      <c r="D15" s="111"/>
      <c r="E15" s="111"/>
    </row>
    <row r="16" spans="1:5" ht="63">
      <c r="A16" s="29" t="s">
        <v>74</v>
      </c>
      <c r="B16" s="55" t="s">
        <v>130</v>
      </c>
      <c r="C16" s="55" t="s">
        <v>131</v>
      </c>
      <c r="D16" s="56" t="s">
        <v>132</v>
      </c>
      <c r="E16" s="57" t="s">
        <v>151</v>
      </c>
    </row>
    <row r="17" spans="2:5">
      <c r="B17" s="58"/>
      <c r="C17" s="58"/>
      <c r="D17" s="58"/>
      <c r="E17" s="58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view="pageBreakPreview" zoomScale="70" zoomScaleNormal="85" zoomScaleSheetLayoutView="70" workbookViewId="0">
      <selection activeCell="M25" sqref="M25"/>
    </sheetView>
  </sheetViews>
  <sheetFormatPr defaultRowHeight="15.75"/>
  <cols>
    <col min="1" max="1" width="4.875" style="6" customWidth="1"/>
    <col min="2" max="2" width="15.75" style="1" customWidth="1"/>
    <col min="3" max="3" width="17.375" style="1" customWidth="1"/>
    <col min="4" max="4" width="24.5" style="1" customWidth="1"/>
    <col min="5" max="5" width="9" style="6"/>
    <col min="6" max="8" width="9" style="1"/>
    <col min="9" max="9" width="13" style="1" bestFit="1" customWidth="1"/>
    <col min="10" max="10" width="18.625" style="1" bestFit="1" customWidth="1"/>
    <col min="11" max="11" width="13" style="1" bestFit="1" customWidth="1"/>
    <col min="12" max="12" width="18.125" style="1" bestFit="1" customWidth="1"/>
    <col min="13" max="16384" width="9" style="1"/>
  </cols>
  <sheetData>
    <row r="1" spans="1:12" ht="15.75" customHeight="1">
      <c r="J1" s="13" t="s">
        <v>134</v>
      </c>
      <c r="K1" s="13"/>
      <c r="L1" s="24"/>
    </row>
    <row r="2" spans="1:12" ht="75" customHeight="1">
      <c r="J2" s="94" t="s">
        <v>141</v>
      </c>
      <c r="K2" s="94"/>
      <c r="L2" s="94"/>
    </row>
    <row r="3" spans="1:12" ht="18.75">
      <c r="A3" s="14"/>
    </row>
    <row r="4" spans="1:12" ht="18.75">
      <c r="A4" s="14"/>
    </row>
    <row r="5" spans="1:12" ht="18.75">
      <c r="A5" s="101" t="s">
        <v>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ht="18.75">
      <c r="A6" s="101" t="s">
        <v>70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ht="18.75">
      <c r="A7" s="101" t="s">
        <v>71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2" ht="18.75">
      <c r="A8" s="101" t="s">
        <v>33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2" ht="18.75">
      <c r="A9" s="14"/>
      <c r="I9" s="108"/>
      <c r="J9" s="108"/>
      <c r="K9" s="108"/>
    </row>
    <row r="10" spans="1:12" ht="18.75">
      <c r="I10" s="76"/>
      <c r="J10" s="76"/>
      <c r="K10" s="76"/>
      <c r="L10" s="7" t="s">
        <v>17</v>
      </c>
    </row>
    <row r="11" spans="1:12" ht="60" customHeight="1">
      <c r="A11" s="93" t="s">
        <v>16</v>
      </c>
      <c r="B11" s="93" t="s">
        <v>30</v>
      </c>
      <c r="C11" s="93" t="s">
        <v>31</v>
      </c>
      <c r="D11" s="93" t="s">
        <v>20</v>
      </c>
      <c r="E11" s="93" t="s">
        <v>21</v>
      </c>
      <c r="F11" s="93"/>
      <c r="G11" s="93"/>
      <c r="H11" s="93"/>
      <c r="I11" s="5" t="s">
        <v>51</v>
      </c>
      <c r="J11" s="5" t="s">
        <v>52</v>
      </c>
      <c r="K11" s="5" t="s">
        <v>55</v>
      </c>
      <c r="L11" s="93" t="s">
        <v>22</v>
      </c>
    </row>
    <row r="12" spans="1:12" ht="49.5" customHeight="1">
      <c r="A12" s="93"/>
      <c r="B12" s="93"/>
      <c r="C12" s="93"/>
      <c r="D12" s="93"/>
      <c r="E12" s="15" t="s">
        <v>23</v>
      </c>
      <c r="F12" s="3" t="s">
        <v>24</v>
      </c>
      <c r="G12" s="3" t="s">
        <v>25</v>
      </c>
      <c r="H12" s="3" t="s">
        <v>26</v>
      </c>
      <c r="I12" s="3" t="s">
        <v>27</v>
      </c>
      <c r="J12" s="3" t="s">
        <v>27</v>
      </c>
      <c r="K12" s="3" t="s">
        <v>27</v>
      </c>
      <c r="L12" s="93"/>
    </row>
    <row r="13" spans="1:12">
      <c r="A13" s="15">
        <v>1</v>
      </c>
      <c r="B13" s="3">
        <v>2</v>
      </c>
      <c r="C13" s="3">
        <v>3</v>
      </c>
      <c r="D13" s="3">
        <v>4</v>
      </c>
      <c r="E13" s="15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</row>
    <row r="14" spans="1:12" s="20" customFormat="1" ht="78.75">
      <c r="A14" s="118">
        <v>1</v>
      </c>
      <c r="B14" s="115" t="s">
        <v>36</v>
      </c>
      <c r="C14" s="115" t="s">
        <v>142</v>
      </c>
      <c r="D14" s="84" t="s">
        <v>69</v>
      </c>
      <c r="E14" s="85" t="s">
        <v>28</v>
      </c>
      <c r="F14" s="85" t="s">
        <v>28</v>
      </c>
      <c r="G14" s="85" t="s">
        <v>28</v>
      </c>
      <c r="H14" s="85" t="s">
        <v>28</v>
      </c>
      <c r="I14" s="86">
        <f>J14</f>
        <v>16533.517999999996</v>
      </c>
      <c r="J14" s="86">
        <f>J16+J17</f>
        <v>16533.517999999996</v>
      </c>
      <c r="K14" s="86">
        <f>K16+K17</f>
        <v>16533.517999999996</v>
      </c>
      <c r="L14" s="86">
        <f>SUM(I14:K14)</f>
        <v>49600.553999999989</v>
      </c>
    </row>
    <row r="15" spans="1:12" s="20" customFormat="1">
      <c r="A15" s="118"/>
      <c r="B15" s="115"/>
      <c r="C15" s="115"/>
      <c r="D15" s="84" t="s">
        <v>29</v>
      </c>
      <c r="E15" s="85"/>
      <c r="F15" s="85" t="s">
        <v>28</v>
      </c>
      <c r="G15" s="85" t="s">
        <v>28</v>
      </c>
      <c r="H15" s="85" t="s">
        <v>28</v>
      </c>
      <c r="I15" s="86"/>
      <c r="J15" s="86"/>
      <c r="K15" s="86"/>
      <c r="L15" s="86">
        <f>SUM(I15:K15)</f>
        <v>0</v>
      </c>
    </row>
    <row r="16" spans="1:12" s="20" customFormat="1" ht="31.5">
      <c r="A16" s="118"/>
      <c r="B16" s="115"/>
      <c r="C16" s="115"/>
      <c r="D16" s="84" t="s">
        <v>59</v>
      </c>
      <c r="E16" s="85">
        <v>241</v>
      </c>
      <c r="F16" s="85" t="s">
        <v>28</v>
      </c>
      <c r="G16" s="85" t="s">
        <v>28</v>
      </c>
      <c r="H16" s="85" t="s">
        <v>28</v>
      </c>
      <c r="I16" s="86">
        <f>J16</f>
        <v>16533.517999999996</v>
      </c>
      <c r="J16" s="86">
        <f>J20</f>
        <v>16533.517999999996</v>
      </c>
      <c r="K16" s="86">
        <f>K20</f>
        <v>16533.517999999996</v>
      </c>
      <c r="L16" s="86">
        <f>SUM(I16:K16)</f>
        <v>49600.553999999989</v>
      </c>
    </row>
    <row r="17" spans="1:12" s="20" customFormat="1">
      <c r="A17" s="118"/>
      <c r="B17" s="115"/>
      <c r="C17" s="115"/>
      <c r="D17" s="84"/>
      <c r="E17" s="85"/>
      <c r="F17" s="85"/>
      <c r="G17" s="85"/>
      <c r="H17" s="85"/>
      <c r="I17" s="86"/>
      <c r="J17" s="86"/>
      <c r="K17" s="86"/>
      <c r="L17" s="86"/>
    </row>
    <row r="18" spans="1:12" s="20" customFormat="1" ht="94.5">
      <c r="A18" s="116" t="s">
        <v>3</v>
      </c>
      <c r="B18" s="117" t="s">
        <v>15</v>
      </c>
      <c r="C18" s="117" t="s">
        <v>78</v>
      </c>
      <c r="D18" s="21" t="s">
        <v>32</v>
      </c>
      <c r="E18" s="17"/>
      <c r="F18" s="17" t="s">
        <v>28</v>
      </c>
      <c r="G18" s="17" t="s">
        <v>28</v>
      </c>
      <c r="H18" s="17" t="s">
        <v>28</v>
      </c>
      <c r="I18" s="86">
        <f>J18</f>
        <v>16533.517999999996</v>
      </c>
      <c r="J18" s="28">
        <f>J20</f>
        <v>16533.517999999996</v>
      </c>
      <c r="K18" s="28">
        <f>K20</f>
        <v>16533.517999999996</v>
      </c>
      <c r="L18" s="28">
        <f>SUM(I18:K18)</f>
        <v>49600.553999999989</v>
      </c>
    </row>
    <row r="19" spans="1:12" s="20" customFormat="1">
      <c r="A19" s="116"/>
      <c r="B19" s="117"/>
      <c r="C19" s="117"/>
      <c r="D19" s="21" t="s">
        <v>29</v>
      </c>
      <c r="E19" s="17"/>
      <c r="F19" s="17" t="s">
        <v>28</v>
      </c>
      <c r="G19" s="17" t="s">
        <v>28</v>
      </c>
      <c r="H19" s="17" t="s">
        <v>28</v>
      </c>
      <c r="I19" s="86"/>
      <c r="J19" s="28"/>
      <c r="K19" s="28"/>
      <c r="L19" s="75">
        <v>0</v>
      </c>
    </row>
    <row r="20" spans="1:12" s="20" customFormat="1" ht="31.5">
      <c r="A20" s="116"/>
      <c r="B20" s="117"/>
      <c r="C20" s="117"/>
      <c r="D20" s="30" t="s">
        <v>59</v>
      </c>
      <c r="E20" s="17">
        <v>241</v>
      </c>
      <c r="F20" s="17" t="s">
        <v>28</v>
      </c>
      <c r="G20" s="17" t="s">
        <v>28</v>
      </c>
      <c r="H20" s="17" t="s">
        <v>28</v>
      </c>
      <c r="I20" s="86">
        <f>J20</f>
        <v>16533.517999999996</v>
      </c>
      <c r="J20" s="28">
        <f>'пр к ПП1'!I24</f>
        <v>16533.517999999996</v>
      </c>
      <c r="K20" s="28">
        <f>'пр к ПП1'!J24</f>
        <v>16533.517999999996</v>
      </c>
      <c r="L20" s="28">
        <f>SUM(I20:K20)</f>
        <v>49600.553999999989</v>
      </c>
    </row>
  </sheetData>
  <mergeCells count="18"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  <mergeCell ref="B14:B17"/>
    <mergeCell ref="C14:C17"/>
    <mergeCell ref="A18:A20"/>
    <mergeCell ref="B18:B20"/>
    <mergeCell ref="C18:C20"/>
    <mergeCell ref="A14:A17"/>
  </mergeCells>
  <pageMargins left="0.78740157480314965" right="0.78740157480314965" top="1.1811023622047245" bottom="0.39370078740157483" header="0.31496062992125984" footer="0.31496062992125984"/>
  <pageSetup paperSize="9" scale="75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opLeftCell="A13" zoomScaleNormal="100" zoomScaleSheetLayoutView="55" workbookViewId="0">
      <selection activeCell="M25" sqref="M25"/>
    </sheetView>
  </sheetViews>
  <sheetFormatPr defaultRowHeight="18.75"/>
  <cols>
    <col min="1" max="1" width="5.375" style="23" customWidth="1"/>
    <col min="2" max="2" width="20.625" style="8" customWidth="1"/>
    <col min="3" max="3" width="22.25" style="8" customWidth="1"/>
    <col min="4" max="4" width="26.5" style="8" customWidth="1"/>
    <col min="5" max="5" width="13" style="8" bestFit="1" customWidth="1"/>
    <col min="6" max="6" width="18.625" style="8" bestFit="1" customWidth="1"/>
    <col min="7" max="7" width="13.375" style="8" bestFit="1" customWidth="1"/>
    <col min="8" max="8" width="18.125" style="8" bestFit="1" customWidth="1"/>
    <col min="9" max="9" width="9" style="8"/>
    <col min="10" max="10" width="17.875" style="27" bestFit="1" customWidth="1"/>
    <col min="11" max="11" width="16.625" style="8" customWidth="1"/>
    <col min="12" max="12" width="17.5" style="8" customWidth="1"/>
    <col min="13" max="13" width="9" style="8"/>
    <col min="14" max="14" width="16" style="8" bestFit="1" customWidth="1"/>
    <col min="15" max="16384" width="9" style="8"/>
  </cols>
  <sheetData>
    <row r="1" spans="1:14">
      <c r="F1" s="13" t="s">
        <v>76</v>
      </c>
    </row>
    <row r="2" spans="1:14" ht="61.5" customHeight="1">
      <c r="F2" s="94" t="s">
        <v>143</v>
      </c>
      <c r="G2" s="94"/>
      <c r="H2" s="94"/>
    </row>
    <row r="3" spans="1:14">
      <c r="A3" s="14"/>
    </row>
    <row r="4" spans="1:14">
      <c r="A4" s="14"/>
    </row>
    <row r="5" spans="1:14">
      <c r="A5" s="101" t="s">
        <v>0</v>
      </c>
      <c r="B5" s="101"/>
      <c r="C5" s="101"/>
      <c r="D5" s="101"/>
      <c r="E5" s="101"/>
      <c r="F5" s="101"/>
      <c r="G5" s="101"/>
      <c r="H5" s="101"/>
    </row>
    <row r="6" spans="1:14">
      <c r="A6" s="101" t="s">
        <v>38</v>
      </c>
      <c r="B6" s="101"/>
      <c r="C6" s="101"/>
      <c r="D6" s="101"/>
      <c r="E6" s="101"/>
      <c r="F6" s="101"/>
      <c r="G6" s="101"/>
      <c r="H6" s="101"/>
    </row>
    <row r="7" spans="1:14">
      <c r="A7" s="101" t="s">
        <v>39</v>
      </c>
      <c r="B7" s="101"/>
      <c r="C7" s="101"/>
      <c r="D7" s="101"/>
      <c r="E7" s="101"/>
      <c r="F7" s="101"/>
      <c r="G7" s="101"/>
      <c r="H7" s="101"/>
    </row>
    <row r="8" spans="1:14">
      <c r="A8" s="101" t="s">
        <v>40</v>
      </c>
      <c r="B8" s="101"/>
      <c r="C8" s="101"/>
      <c r="D8" s="101"/>
      <c r="E8" s="101"/>
      <c r="F8" s="101"/>
      <c r="G8" s="101"/>
      <c r="H8" s="101"/>
    </row>
    <row r="9" spans="1:14">
      <c r="A9" s="101" t="s">
        <v>41</v>
      </c>
      <c r="B9" s="101"/>
      <c r="C9" s="101"/>
      <c r="D9" s="101"/>
      <c r="E9" s="101"/>
      <c r="F9" s="101"/>
      <c r="G9" s="101"/>
      <c r="H9" s="101"/>
    </row>
    <row r="10" spans="1:14">
      <c r="A10" s="101" t="s">
        <v>42</v>
      </c>
      <c r="B10" s="101"/>
      <c r="C10" s="101"/>
      <c r="D10" s="101"/>
      <c r="E10" s="101"/>
      <c r="F10" s="101"/>
      <c r="G10" s="101"/>
      <c r="H10" s="101"/>
    </row>
    <row r="11" spans="1:14">
      <c r="A11" s="14"/>
      <c r="E11" s="108"/>
      <c r="F11" s="108"/>
      <c r="G11" s="108"/>
    </row>
    <row r="12" spans="1:14">
      <c r="E12" s="76"/>
      <c r="F12" s="76"/>
      <c r="G12" s="76"/>
      <c r="H12" s="7" t="s">
        <v>17</v>
      </c>
    </row>
    <row r="13" spans="1:14" ht="58.5" customHeight="1">
      <c r="A13" s="93" t="s">
        <v>16</v>
      </c>
      <c r="B13" s="93" t="s">
        <v>30</v>
      </c>
      <c r="C13" s="93" t="s">
        <v>31</v>
      </c>
      <c r="D13" s="93" t="s">
        <v>35</v>
      </c>
      <c r="E13" s="70" t="s">
        <v>51</v>
      </c>
      <c r="F13" s="70" t="s">
        <v>52</v>
      </c>
      <c r="G13" s="70" t="s">
        <v>55</v>
      </c>
      <c r="H13" s="93" t="s">
        <v>22</v>
      </c>
      <c r="J13" s="68">
        <v>2014</v>
      </c>
      <c r="K13" s="8">
        <v>2015</v>
      </c>
      <c r="L13" s="8">
        <v>2016</v>
      </c>
    </row>
    <row r="14" spans="1:14">
      <c r="A14" s="93"/>
      <c r="B14" s="93"/>
      <c r="C14" s="93"/>
      <c r="D14" s="93"/>
      <c r="E14" s="70" t="s">
        <v>27</v>
      </c>
      <c r="F14" s="70" t="s">
        <v>27</v>
      </c>
      <c r="G14" s="70" t="s">
        <v>27</v>
      </c>
      <c r="H14" s="93"/>
    </row>
    <row r="15" spans="1:14">
      <c r="A15" s="70">
        <v>1</v>
      </c>
      <c r="B15" s="70">
        <v>2</v>
      </c>
      <c r="C15" s="70">
        <v>3</v>
      </c>
      <c r="D15" s="70">
        <v>4</v>
      </c>
      <c r="E15" s="70">
        <v>5</v>
      </c>
      <c r="F15" s="70">
        <v>6</v>
      </c>
      <c r="G15" s="70">
        <v>7</v>
      </c>
      <c r="H15" s="70">
        <v>8</v>
      </c>
    </row>
    <row r="16" spans="1:14">
      <c r="A16" s="119">
        <v>1</v>
      </c>
      <c r="B16" s="120" t="s">
        <v>36</v>
      </c>
      <c r="C16" s="120" t="str">
        <f>'пр 4 к МП'!C14</f>
        <v>Развитие физической культуры, спорта в Туруханском районе</v>
      </c>
      <c r="D16" s="52" t="s">
        <v>34</v>
      </c>
      <c r="E16" s="26">
        <v>16533.518</v>
      </c>
      <c r="F16" s="26">
        <v>16533.518</v>
      </c>
      <c r="G16" s="26">
        <v>16533.518</v>
      </c>
      <c r="H16" s="26">
        <f t="shared" ref="H16:H23" si="0">SUM(E16:G16)</f>
        <v>49600.554000000004</v>
      </c>
      <c r="J16" s="27">
        <f>SUM(J19:J20)</f>
        <v>61774.067000000003</v>
      </c>
      <c r="K16" s="27">
        <f>SUM(K19:K20)</f>
        <v>7699.4860000000008</v>
      </c>
      <c r="L16" s="27">
        <f>SUM(L19:L20)</f>
        <v>24013.663</v>
      </c>
      <c r="N16" s="67">
        <f>SUM(N19:N20)</f>
        <v>143087.77000000002</v>
      </c>
    </row>
    <row r="17" spans="1:14">
      <c r="A17" s="119"/>
      <c r="B17" s="120"/>
      <c r="C17" s="120"/>
      <c r="D17" s="52" t="s">
        <v>18</v>
      </c>
      <c r="E17" s="22"/>
      <c r="F17" s="22"/>
      <c r="G17" s="22"/>
      <c r="H17" s="22"/>
      <c r="N17" s="67"/>
    </row>
    <row r="18" spans="1:14">
      <c r="A18" s="119"/>
      <c r="B18" s="120"/>
      <c r="C18" s="120"/>
      <c r="D18" s="9" t="s">
        <v>66</v>
      </c>
      <c r="E18" s="28">
        <v>0</v>
      </c>
      <c r="F18" s="28">
        <v>0</v>
      </c>
      <c r="G18" s="28">
        <v>0</v>
      </c>
      <c r="H18" s="22">
        <v>0</v>
      </c>
      <c r="N18" s="67"/>
    </row>
    <row r="19" spans="1:14">
      <c r="A19" s="119"/>
      <c r="B19" s="120"/>
      <c r="C19" s="120"/>
      <c r="D19" s="52" t="s">
        <v>67</v>
      </c>
      <c r="E19" s="28">
        <v>0</v>
      </c>
      <c r="F19" s="28">
        <v>0</v>
      </c>
      <c r="G19" s="28">
        <v>0</v>
      </c>
      <c r="H19" s="22">
        <v>0</v>
      </c>
      <c r="J19" s="27">
        <v>711.15</v>
      </c>
      <c r="K19" s="8">
        <v>409</v>
      </c>
      <c r="L19" s="8">
        <v>6098.1</v>
      </c>
      <c r="N19" s="67">
        <f>SUM(H19:L19)</f>
        <v>7218.25</v>
      </c>
    </row>
    <row r="20" spans="1:14">
      <c r="A20" s="119"/>
      <c r="B20" s="120"/>
      <c r="C20" s="120"/>
      <c r="D20" s="52" t="s">
        <v>37</v>
      </c>
      <c r="E20" s="26">
        <v>16533.518</v>
      </c>
      <c r="F20" s="26">
        <v>16533.518</v>
      </c>
      <c r="G20" s="26">
        <v>16533.518</v>
      </c>
      <c r="H20" s="22">
        <f t="shared" si="0"/>
        <v>49600.554000000004</v>
      </c>
      <c r="J20" s="27">
        <v>61062.917000000001</v>
      </c>
      <c r="K20" s="8">
        <v>7290.4860000000008</v>
      </c>
      <c r="L20" s="8">
        <v>17915.562999999998</v>
      </c>
      <c r="N20" s="67">
        <f>SUM(H20:L20)</f>
        <v>135869.52000000002</v>
      </c>
    </row>
    <row r="21" spans="1:14" ht="48">
      <c r="A21" s="119"/>
      <c r="B21" s="120"/>
      <c r="C21" s="120"/>
      <c r="D21" s="10" t="s">
        <v>68</v>
      </c>
      <c r="E21" s="28">
        <v>0</v>
      </c>
      <c r="F21" s="28">
        <v>0</v>
      </c>
      <c r="G21" s="28">
        <v>0</v>
      </c>
      <c r="H21" s="22">
        <v>0</v>
      </c>
      <c r="N21" s="67"/>
    </row>
    <row r="22" spans="1:14">
      <c r="A22" s="119"/>
      <c r="B22" s="120"/>
      <c r="C22" s="120"/>
      <c r="D22" s="52" t="s">
        <v>19</v>
      </c>
      <c r="E22" s="28">
        <v>0</v>
      </c>
      <c r="F22" s="28">
        <v>0</v>
      </c>
      <c r="G22" s="28">
        <v>0</v>
      </c>
      <c r="H22" s="22">
        <f t="shared" si="0"/>
        <v>0</v>
      </c>
    </row>
    <row r="23" spans="1:14">
      <c r="A23" s="119" t="s">
        <v>3</v>
      </c>
      <c r="B23" s="120" t="s">
        <v>15</v>
      </c>
      <c r="C23" s="120" t="str">
        <f>'пр 4 к МП'!C18</f>
        <v>Развитие массовой физической культуры и спорта</v>
      </c>
      <c r="D23" s="52" t="s">
        <v>34</v>
      </c>
      <c r="E23" s="26">
        <v>16533.518</v>
      </c>
      <c r="F23" s="26">
        <v>16533.518</v>
      </c>
      <c r="G23" s="26">
        <v>16533.518</v>
      </c>
      <c r="H23" s="26">
        <f t="shared" si="0"/>
        <v>49600.554000000004</v>
      </c>
      <c r="J23" s="27">
        <f>J26+J27</f>
        <v>6135.4560000000001</v>
      </c>
      <c r="K23" s="27">
        <f>K26+K27</f>
        <v>4911.2879999999996</v>
      </c>
      <c r="L23" s="27">
        <f>L26+L27</f>
        <v>20787.813000000002</v>
      </c>
      <c r="N23" s="67">
        <f>SUM(H23:L23)</f>
        <v>81435.111000000004</v>
      </c>
    </row>
    <row r="24" spans="1:14">
      <c r="A24" s="119"/>
      <c r="B24" s="120"/>
      <c r="C24" s="120"/>
      <c r="D24" s="52" t="s">
        <v>18</v>
      </c>
      <c r="E24" s="28"/>
      <c r="F24" s="28"/>
      <c r="G24" s="28"/>
      <c r="H24" s="28"/>
    </row>
    <row r="25" spans="1:14">
      <c r="A25" s="119"/>
      <c r="B25" s="120"/>
      <c r="C25" s="120"/>
      <c r="D25" s="9" t="s">
        <v>66</v>
      </c>
      <c r="E25" s="28">
        <v>0</v>
      </c>
      <c r="F25" s="28">
        <v>0</v>
      </c>
      <c r="G25" s="28">
        <v>0</v>
      </c>
      <c r="H25" s="28">
        <f>SUM(E25:G25)</f>
        <v>0</v>
      </c>
    </row>
    <row r="26" spans="1:14">
      <c r="A26" s="119"/>
      <c r="B26" s="120"/>
      <c r="C26" s="120"/>
      <c r="D26" s="52" t="s">
        <v>67</v>
      </c>
      <c r="E26" s="28">
        <v>0</v>
      </c>
      <c r="F26" s="28">
        <v>0</v>
      </c>
      <c r="G26" s="28">
        <v>0</v>
      </c>
      <c r="H26" s="28">
        <f>SUM(E26:G26)</f>
        <v>0</v>
      </c>
      <c r="L26" s="69">
        <v>4936.5</v>
      </c>
      <c r="N26" s="67">
        <f>SUM(H26:L26)</f>
        <v>4936.5</v>
      </c>
    </row>
    <row r="27" spans="1:14">
      <c r="A27" s="119"/>
      <c r="B27" s="120"/>
      <c r="C27" s="120"/>
      <c r="D27" s="52" t="s">
        <v>37</v>
      </c>
      <c r="E27" s="26">
        <v>16533.518</v>
      </c>
      <c r="F27" s="26">
        <v>16533.518</v>
      </c>
      <c r="G27" s="26">
        <v>16533.518</v>
      </c>
      <c r="H27" s="28">
        <f>SUM(E27:G27)</f>
        <v>49600.554000000004</v>
      </c>
      <c r="J27" s="27">
        <v>6135.4560000000001</v>
      </c>
      <c r="K27" s="8">
        <v>4911.2879999999996</v>
      </c>
      <c r="L27" s="8">
        <v>15851.313</v>
      </c>
      <c r="N27" s="67">
        <f>SUM(H27:L27)</f>
        <v>76498.611000000004</v>
      </c>
    </row>
    <row r="28" spans="1:14" ht="48">
      <c r="A28" s="119"/>
      <c r="B28" s="120"/>
      <c r="C28" s="120"/>
      <c r="D28" s="10" t="s">
        <v>68</v>
      </c>
      <c r="E28" s="28">
        <v>0</v>
      </c>
      <c r="F28" s="28">
        <v>0</v>
      </c>
      <c r="G28" s="28">
        <v>0</v>
      </c>
      <c r="H28" s="28">
        <f>SUM(E28:G28)</f>
        <v>0</v>
      </c>
    </row>
    <row r="29" spans="1:14">
      <c r="A29" s="119"/>
      <c r="B29" s="120"/>
      <c r="C29" s="120"/>
      <c r="D29" s="52" t="s">
        <v>19</v>
      </c>
      <c r="E29" s="28">
        <v>0</v>
      </c>
      <c r="F29" s="28">
        <v>0</v>
      </c>
      <c r="G29" s="28">
        <v>0</v>
      </c>
      <c r="H29" s="28">
        <f>SUM(E29:G29)</f>
        <v>0</v>
      </c>
    </row>
  </sheetData>
  <mergeCells count="19"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  <mergeCell ref="F2:H2"/>
    <mergeCell ref="A5:H5"/>
    <mergeCell ref="A6:H6"/>
    <mergeCell ref="A7:H7"/>
    <mergeCell ref="A8:H8"/>
  </mergeCells>
  <pageMargins left="0.78740157480314965" right="0.78740157480314965" top="1.1811023622047245" bottom="0.39370078740157483" header="0.31496062992125984" footer="0.31496062992125984"/>
  <pageSetup paperSize="9" scale="87" fitToHeight="0" orientation="landscape" r:id="rId1"/>
  <rowBreaks count="1" manualBreakCount="1">
    <brk id="22" max="10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Мария Иванова</cp:lastModifiedBy>
  <cp:lastPrinted>2018-04-25T09:15:56Z</cp:lastPrinted>
  <dcterms:created xsi:type="dcterms:W3CDTF">2016-10-20T04:37:12Z</dcterms:created>
  <dcterms:modified xsi:type="dcterms:W3CDTF">2018-04-25T09:16:32Z</dcterms:modified>
</cp:coreProperties>
</file>