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ожение 8" sheetId="1" r:id="rId1"/>
  </sheets>
  <definedNames>
    <definedName name="_xlnm.Print_Titles" localSheetId="0">'Приложение 8'!$12:$13</definedName>
  </definedNames>
  <calcPr fullCalcOnLoad="1"/>
</workbook>
</file>

<file path=xl/sharedStrings.xml><?xml version="1.0" encoding="utf-8"?>
<sst xmlns="http://schemas.openxmlformats.org/spreadsheetml/2006/main" count="235" uniqueCount="92">
  <si>
    <t>Код бюджетной классификации</t>
  </si>
  <si>
    <t>ГРБС</t>
  </si>
  <si>
    <t>РзПр</t>
  </si>
  <si>
    <t>ЦСР</t>
  </si>
  <si>
    <t>ВР</t>
  </si>
  <si>
    <t>Муниципальная программа</t>
  </si>
  <si>
    <t>всего расходные обязательства по программе</t>
  </si>
  <si>
    <t>в том числе по ГРБС:</t>
  </si>
  <si>
    <t>Подпрограмма 1.</t>
  </si>
  <si>
    <t>Подпрограмма 2.</t>
  </si>
  <si>
    <t>х</t>
  </si>
  <si>
    <t xml:space="preserve"> "Реформирование и модернизация жилищно-коммунального хозяйства и повышения энергетической эффективности на территории Туруханского района"</t>
  </si>
  <si>
    <t>Подпрограмма 3.</t>
  </si>
  <si>
    <t>Подпрограмма 4.</t>
  </si>
  <si>
    <t>Подпрограмма 5.</t>
  </si>
  <si>
    <t>Подпрограмма 6.</t>
  </si>
  <si>
    <t>Администрация Туруханского района</t>
  </si>
  <si>
    <t>Управление культуры</t>
  </si>
  <si>
    <t>Управление образования</t>
  </si>
  <si>
    <t>Управление соцзащиты</t>
  </si>
  <si>
    <t>Управление физкультуры и спорта</t>
  </si>
  <si>
    <t>Управление ЖКХ и строительства</t>
  </si>
  <si>
    <t>0505</t>
  </si>
  <si>
    <t>540</t>
  </si>
  <si>
    <t>247</t>
  </si>
  <si>
    <t>0501</t>
  </si>
  <si>
    <t>243</t>
  </si>
  <si>
    <t>0502</t>
  </si>
  <si>
    <t>244</t>
  </si>
  <si>
    <t>0412</t>
  </si>
  <si>
    <t>121</t>
  </si>
  <si>
    <t>122</t>
  </si>
  <si>
    <t>0368215</t>
  </si>
  <si>
    <t>241</t>
  </si>
  <si>
    <t>0368214</t>
  </si>
  <si>
    <t>246</t>
  </si>
  <si>
    <t>248</t>
  </si>
  <si>
    <t>0801</t>
  </si>
  <si>
    <t xml:space="preserve">к   муниципальной программе "Реформирование и модернизация жилищно-коммунального хозяйства и повышения энергетической эффективности на территории Туруханского района" </t>
  </si>
  <si>
    <t>0104</t>
  </si>
  <si>
    <t xml:space="preserve">«Создание условий для безубыточной деятельности организаций  жилищно-коммунального хозяйства» </t>
  </si>
  <si>
    <t xml:space="preserve">«Организация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района» </t>
  </si>
  <si>
    <t>«Развитие и модернизация объектов коммунальной инфраструктуры»</t>
  </si>
  <si>
    <t>«Энергосбережение и повышение энергетической эффективности в Туруханском районе»</t>
  </si>
  <si>
    <t>«Обеспечение населения чистой питьевой водой»</t>
  </si>
  <si>
    <t xml:space="preserve">«Обеспечение условий реализации программы и прочие мерроприятия» </t>
  </si>
  <si>
    <t>831</t>
  </si>
  <si>
    <t>129</t>
  </si>
  <si>
    <t>0340083190</t>
  </si>
  <si>
    <t>Информация о ресурсном обеспечении муниципальной программы Туруханского района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</t>
  </si>
  <si>
    <t>Итого на очередной финансовый год и плановый период</t>
  </si>
  <si>
    <t>план</t>
  </si>
  <si>
    <t>№ п/п</t>
  </si>
  <si>
    <t>1.</t>
  </si>
  <si>
    <t>1.6.</t>
  </si>
  <si>
    <t>1.5.</t>
  </si>
  <si>
    <t>1.4.</t>
  </si>
  <si>
    <t>1.3.</t>
  </si>
  <si>
    <t>1.2.</t>
  </si>
  <si>
    <t>1.1.</t>
  </si>
  <si>
    <t>Статус (муниципальная программа Туруханского района, подпрограмма)</t>
  </si>
  <si>
    <t>Наименование программы Туруханского района, подпрограммы</t>
  </si>
  <si>
    <t>Наименование главного распорядителя бюджетных средств (далее - ГРБС)</t>
  </si>
  <si>
    <t>0340083360</t>
  </si>
  <si>
    <t>0370075720</t>
  </si>
  <si>
    <t>0368217</t>
  </si>
  <si>
    <t xml:space="preserve"> 0340075770</t>
  </si>
  <si>
    <t>0340075700</t>
  </si>
  <si>
    <t>0340082060</t>
  </si>
  <si>
    <t xml:space="preserve"> 0350083010</t>
  </si>
  <si>
    <t>0350083010</t>
  </si>
  <si>
    <t>0380082950</t>
  </si>
  <si>
    <t xml:space="preserve"> 0380080460</t>
  </si>
  <si>
    <t>0380080460</t>
  </si>
  <si>
    <t xml:space="preserve"> 0380080460 </t>
  </si>
  <si>
    <t>Приложение № 8</t>
  </si>
  <si>
    <t>0113</t>
  </si>
  <si>
    <t>852</t>
  </si>
  <si>
    <t>853</t>
  </si>
  <si>
    <t>0330075710</t>
  </si>
  <si>
    <t>0340083650</t>
  </si>
  <si>
    <t>0340083560</t>
  </si>
  <si>
    <t>414</t>
  </si>
  <si>
    <t>03700S5720</t>
  </si>
  <si>
    <t>0380083730</t>
  </si>
  <si>
    <t>0350083500</t>
  </si>
  <si>
    <t xml:space="preserve"> 0350083950</t>
  </si>
  <si>
    <t>0350083960</t>
  </si>
  <si>
    <t>811</t>
  </si>
  <si>
    <t>Приложение № 5</t>
  </si>
  <si>
    <t xml:space="preserve">к постановлению администрации Туруханского района 
администрации  Туруханского района </t>
  </si>
  <si>
    <t xml:space="preserve">от  12.04.2019 № 337-п        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</si>
</sst>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_-* #,##0.000_р_._-;\-* #,##0.000_р_._-;_-* &quot;-&quot;???_р_._-;_-@_-"/>
    <numFmt numFmtId="187" formatCode="_(* #,##0.0_);_(* \(#,##0.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_-* #,##0.000_р_._-;\-* #,##0.000_р_._-;_-* &quot;-&quot;??_р_._-;_-@_-"/>
    <numFmt numFmtId="191" formatCode="#,##0.000"/>
  </numFmts>
  <fonts count="40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88" fontId="3" fillId="33" borderId="10" xfId="59" applyNumberFormat="1" applyFont="1" applyFill="1" applyBorder="1" applyAlignment="1">
      <alignment horizontal="center" vertical="center" wrapText="1"/>
    </xf>
    <xf numFmtId="188" fontId="3" fillId="0" borderId="10" xfId="59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188" fontId="1" fillId="33" borderId="10" xfId="59" applyNumberFormat="1" applyFont="1" applyFill="1" applyBorder="1" applyAlignment="1">
      <alignment horizontal="center" vertical="center" wrapText="1"/>
    </xf>
    <xf numFmtId="188" fontId="1" fillId="33" borderId="10" xfId="59" applyNumberFormat="1" applyFont="1" applyFill="1" applyBorder="1" applyAlignment="1">
      <alignment horizontal="center" wrapText="1"/>
    </xf>
    <xf numFmtId="188" fontId="3" fillId="33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right" vertical="center"/>
    </xf>
    <xf numFmtId="188" fontId="1" fillId="33" borderId="10" xfId="0" applyNumberFormat="1" applyFont="1" applyFill="1" applyBorder="1" applyAlignment="1">
      <alignment horizontal="center" wrapText="1"/>
    </xf>
    <xf numFmtId="188" fontId="1" fillId="0" borderId="0" xfId="0" applyNumberFormat="1" applyFont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2"/>
  <sheetViews>
    <sheetView tabSelected="1" zoomScalePageLayoutView="0" workbookViewId="0" topLeftCell="C1">
      <selection activeCell="I3" sqref="I3"/>
    </sheetView>
  </sheetViews>
  <sheetFormatPr defaultColWidth="17.7109375" defaultRowHeight="12.75"/>
  <cols>
    <col min="1" max="1" width="9.140625" style="1" customWidth="1"/>
    <col min="2" max="2" width="28.421875" style="3" customWidth="1"/>
    <col min="3" max="3" width="38.140625" style="3" customWidth="1"/>
    <col min="4" max="4" width="29.8515625" style="3" customWidth="1"/>
    <col min="5" max="5" width="6.8515625" style="3" bestFit="1" customWidth="1"/>
    <col min="6" max="6" width="11.00390625" style="3" bestFit="1" customWidth="1"/>
    <col min="7" max="7" width="13.8515625" style="3" bestFit="1" customWidth="1"/>
    <col min="8" max="8" width="5.00390625" style="3" bestFit="1" customWidth="1"/>
    <col min="9" max="11" width="16.8515625" style="3" bestFit="1" customWidth="1"/>
    <col min="12" max="12" width="18.28125" style="3" customWidth="1"/>
    <col min="13" max="13" width="16.8515625" style="3" customWidth="1"/>
    <col min="14" max="16384" width="17.7109375" style="3" customWidth="1"/>
  </cols>
  <sheetData>
    <row r="1" ht="15.75">
      <c r="I1" s="3" t="s">
        <v>89</v>
      </c>
    </row>
    <row r="2" spans="9:12" ht="15.75">
      <c r="I2" s="47" t="s">
        <v>90</v>
      </c>
      <c r="J2" s="48"/>
      <c r="K2" s="48"/>
      <c r="L2" s="48"/>
    </row>
    <row r="3" ht="15.75">
      <c r="I3" s="3" t="s">
        <v>91</v>
      </c>
    </row>
    <row r="5" spans="7:12" ht="15.75">
      <c r="G5" s="5"/>
      <c r="H5" s="5"/>
      <c r="I5" s="52" t="s">
        <v>75</v>
      </c>
      <c r="J5" s="52"/>
      <c r="K5" s="52"/>
      <c r="L5" s="52"/>
    </row>
    <row r="6" spans="7:12" ht="15.75">
      <c r="G6" s="5"/>
      <c r="H6" s="5"/>
      <c r="I6" s="52" t="s">
        <v>38</v>
      </c>
      <c r="J6" s="52"/>
      <c r="K6" s="52"/>
      <c r="L6" s="52"/>
    </row>
    <row r="7" spans="7:12" ht="15.75">
      <c r="G7" s="5"/>
      <c r="H7" s="5"/>
      <c r="I7" s="52"/>
      <c r="J7" s="52"/>
      <c r="K7" s="52"/>
      <c r="L7" s="52"/>
    </row>
    <row r="8" spans="7:12" ht="15.75">
      <c r="G8" s="5"/>
      <c r="H8" s="5"/>
      <c r="I8" s="53"/>
      <c r="J8" s="53"/>
      <c r="K8" s="53"/>
      <c r="L8" s="53"/>
    </row>
    <row r="10" spans="2:12" s="1" customFormat="1" ht="54" customHeight="1">
      <c r="B10" s="54" t="s">
        <v>49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2:29" ht="15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39" customHeight="1">
      <c r="A12" s="43" t="s">
        <v>52</v>
      </c>
      <c r="B12" s="37" t="s">
        <v>60</v>
      </c>
      <c r="C12" s="37" t="s">
        <v>61</v>
      </c>
      <c r="D12" s="37" t="s">
        <v>62</v>
      </c>
      <c r="E12" s="43" t="s">
        <v>0</v>
      </c>
      <c r="F12" s="43"/>
      <c r="G12" s="43"/>
      <c r="H12" s="43"/>
      <c r="I12" s="2">
        <v>2019</v>
      </c>
      <c r="J12" s="2">
        <v>2020</v>
      </c>
      <c r="K12" s="2">
        <v>2021</v>
      </c>
      <c r="L12" s="37" t="s">
        <v>50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40.5" customHeight="1">
      <c r="A13" s="43"/>
      <c r="B13" s="51"/>
      <c r="C13" s="51"/>
      <c r="D13" s="51"/>
      <c r="E13" s="2" t="s">
        <v>1</v>
      </c>
      <c r="F13" s="2" t="s">
        <v>2</v>
      </c>
      <c r="G13" s="2" t="s">
        <v>3</v>
      </c>
      <c r="H13" s="2" t="s">
        <v>4</v>
      </c>
      <c r="I13" s="2" t="s">
        <v>51</v>
      </c>
      <c r="J13" s="2" t="s">
        <v>51</v>
      </c>
      <c r="K13" s="2" t="s">
        <v>51</v>
      </c>
      <c r="L13" s="5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31.5">
      <c r="A14" s="43" t="s">
        <v>53</v>
      </c>
      <c r="B14" s="37" t="s">
        <v>5</v>
      </c>
      <c r="C14" s="49" t="s">
        <v>11</v>
      </c>
      <c r="D14" s="6" t="s">
        <v>6</v>
      </c>
      <c r="E14" s="2" t="s">
        <v>10</v>
      </c>
      <c r="F14" s="2" t="s">
        <v>10</v>
      </c>
      <c r="G14" s="2" t="s">
        <v>10</v>
      </c>
      <c r="H14" s="2" t="s">
        <v>10</v>
      </c>
      <c r="I14" s="15">
        <f>I21+I24+I35+I44+I53+I57</f>
        <v>1291268.9119999998</v>
      </c>
      <c r="J14" s="15">
        <f>J21+J24+J35+J44+J53+J57</f>
        <v>1278377.4119999998</v>
      </c>
      <c r="K14" s="15">
        <f>K21+K24+K35+K44+K53+K57</f>
        <v>1278377.4119999998</v>
      </c>
      <c r="L14" s="15">
        <f>L21+L24+L35+L44+L53+L57</f>
        <v>3848023.735999999</v>
      </c>
      <c r="M14" s="10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>
      <c r="A15" s="46"/>
      <c r="B15" s="38"/>
      <c r="C15" s="50"/>
      <c r="D15" s="6" t="s">
        <v>7</v>
      </c>
      <c r="E15" s="11"/>
      <c r="F15" s="11"/>
      <c r="G15" s="11"/>
      <c r="H15" s="11"/>
      <c r="I15" s="16"/>
      <c r="J15" s="16"/>
      <c r="K15" s="16"/>
      <c r="L15" s="1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31.5">
      <c r="A16" s="46"/>
      <c r="B16" s="38"/>
      <c r="C16" s="50"/>
      <c r="D16" s="6" t="s">
        <v>21</v>
      </c>
      <c r="E16" s="11" t="s">
        <v>24</v>
      </c>
      <c r="F16" s="11"/>
      <c r="G16" s="11"/>
      <c r="H16" s="11"/>
      <c r="I16" s="16">
        <f>I21+I24+I35+I46+I47+I53+I57+I44</f>
        <v>1291268.9119999998</v>
      </c>
      <c r="J16" s="16">
        <f>J21+J24+J35+J46+J47+J53+J57+J44</f>
        <v>1278377.4119999998</v>
      </c>
      <c r="K16" s="16">
        <f>K21+K24+K35+K46+K47+K53+K57+K44</f>
        <v>1278377.4119999998</v>
      </c>
      <c r="L16" s="16">
        <f>L21+L24+L35+L44+L53+L57-L17-L18-L19-L20</f>
        <v>3848023.735999999</v>
      </c>
      <c r="M16" s="10"/>
      <c r="N16" s="1"/>
      <c r="O16" s="10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31.5">
      <c r="A17" s="46"/>
      <c r="B17" s="38"/>
      <c r="C17" s="50"/>
      <c r="D17" s="6" t="s">
        <v>16</v>
      </c>
      <c r="E17" s="11" t="s">
        <v>33</v>
      </c>
      <c r="F17" s="11"/>
      <c r="G17" s="11"/>
      <c r="H17" s="11"/>
      <c r="I17" s="16">
        <f aca="true" t="shared" si="0" ref="I17:K20">I48</f>
        <v>0</v>
      </c>
      <c r="J17" s="16">
        <f t="shared" si="0"/>
        <v>0</v>
      </c>
      <c r="K17" s="16">
        <f t="shared" si="0"/>
        <v>0</v>
      </c>
      <c r="L17" s="16">
        <f aca="true" t="shared" si="1" ref="L17:L30">SUM(I17:K17)</f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>
      <c r="A18" s="46"/>
      <c r="B18" s="38"/>
      <c r="C18" s="50"/>
      <c r="D18" s="6" t="s">
        <v>18</v>
      </c>
      <c r="E18" s="11" t="s">
        <v>26</v>
      </c>
      <c r="F18" s="11"/>
      <c r="G18" s="11"/>
      <c r="H18" s="11"/>
      <c r="I18" s="16">
        <f t="shared" si="0"/>
        <v>0</v>
      </c>
      <c r="J18" s="16">
        <f t="shared" si="0"/>
        <v>0</v>
      </c>
      <c r="K18" s="16">
        <f t="shared" si="0"/>
        <v>0</v>
      </c>
      <c r="L18" s="16">
        <f t="shared" si="1"/>
        <v>0</v>
      </c>
      <c r="M18" s="1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>
      <c r="A19" s="46"/>
      <c r="B19" s="38"/>
      <c r="C19" s="50"/>
      <c r="D19" s="6" t="s">
        <v>17</v>
      </c>
      <c r="E19" s="11" t="s">
        <v>28</v>
      </c>
      <c r="F19" s="11"/>
      <c r="G19" s="11"/>
      <c r="H19" s="11"/>
      <c r="I19" s="16">
        <f t="shared" si="0"/>
        <v>0</v>
      </c>
      <c r="J19" s="16">
        <f t="shared" si="0"/>
        <v>0</v>
      </c>
      <c r="K19" s="16">
        <f t="shared" si="0"/>
        <v>0</v>
      </c>
      <c r="L19" s="16">
        <f t="shared" si="1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>
      <c r="A20" s="46"/>
      <c r="B20" s="38"/>
      <c r="C20" s="50"/>
      <c r="D20" s="6" t="s">
        <v>19</v>
      </c>
      <c r="E20" s="11" t="s">
        <v>35</v>
      </c>
      <c r="F20" s="11"/>
      <c r="G20" s="11"/>
      <c r="H20" s="11"/>
      <c r="I20" s="16">
        <f t="shared" si="0"/>
        <v>0</v>
      </c>
      <c r="J20" s="16">
        <f t="shared" si="0"/>
        <v>0</v>
      </c>
      <c r="K20" s="16">
        <f t="shared" si="0"/>
        <v>0</v>
      </c>
      <c r="L20" s="16">
        <f t="shared" si="1"/>
        <v>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31.5" customHeight="1">
      <c r="A21" s="37" t="s">
        <v>59</v>
      </c>
      <c r="B21" s="39" t="s">
        <v>8</v>
      </c>
      <c r="C21" s="29" t="s">
        <v>42</v>
      </c>
      <c r="D21" s="12" t="s">
        <v>6</v>
      </c>
      <c r="E21" s="13"/>
      <c r="F21" s="13"/>
      <c r="G21" s="13"/>
      <c r="H21" s="13"/>
      <c r="I21" s="14">
        <f>I23</f>
        <v>0</v>
      </c>
      <c r="J21" s="14">
        <f>J23</f>
        <v>0</v>
      </c>
      <c r="K21" s="14">
        <f>K23</f>
        <v>0</v>
      </c>
      <c r="L21" s="14">
        <f>L23</f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>
      <c r="A22" s="38"/>
      <c r="B22" s="40"/>
      <c r="C22" s="30"/>
      <c r="D22" s="12" t="s">
        <v>7</v>
      </c>
      <c r="E22" s="13"/>
      <c r="F22" s="13"/>
      <c r="G22" s="13"/>
      <c r="H22" s="13"/>
      <c r="I22" s="17"/>
      <c r="J22" s="17"/>
      <c r="K22" s="17"/>
      <c r="L22" s="14">
        <f t="shared" si="1"/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1.5">
      <c r="A23" s="38"/>
      <c r="B23" s="40"/>
      <c r="C23" s="30"/>
      <c r="D23" s="24" t="s">
        <v>21</v>
      </c>
      <c r="E23" s="13" t="s">
        <v>24</v>
      </c>
      <c r="F23" s="13" t="s">
        <v>22</v>
      </c>
      <c r="G23" s="13" t="s">
        <v>79</v>
      </c>
      <c r="H23" s="13" t="s">
        <v>23</v>
      </c>
      <c r="I23" s="18">
        <v>0</v>
      </c>
      <c r="J23" s="18"/>
      <c r="K23" s="18"/>
      <c r="L23" s="14">
        <f t="shared" si="1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31.5" customHeight="1">
      <c r="A24" s="43" t="s">
        <v>58</v>
      </c>
      <c r="B24" s="39" t="s">
        <v>9</v>
      </c>
      <c r="C24" s="29" t="s">
        <v>40</v>
      </c>
      <c r="D24" s="12" t="s">
        <v>6</v>
      </c>
      <c r="E24" s="13"/>
      <c r="F24" s="13"/>
      <c r="G24" s="13"/>
      <c r="H24" s="13"/>
      <c r="I24" s="14">
        <f>SUM(I26:I34)</f>
        <v>1222882.5589999997</v>
      </c>
      <c r="J24" s="14">
        <f>SUM(J26:J34)</f>
        <v>1223941.0589999997</v>
      </c>
      <c r="K24" s="14">
        <f>SUM(K26:K34)</f>
        <v>1223941.0589999997</v>
      </c>
      <c r="L24" s="14">
        <f t="shared" si="1"/>
        <v>3670764.676999999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>
      <c r="A25" s="43"/>
      <c r="B25" s="40"/>
      <c r="C25" s="30"/>
      <c r="D25" s="12" t="s">
        <v>7</v>
      </c>
      <c r="E25" s="13"/>
      <c r="F25" s="13"/>
      <c r="G25" s="13"/>
      <c r="H25" s="13"/>
      <c r="I25" s="17"/>
      <c r="J25" s="17"/>
      <c r="K25" s="17"/>
      <c r="L25" s="14">
        <f t="shared" si="1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>
      <c r="A26" s="43"/>
      <c r="B26" s="40"/>
      <c r="C26" s="30"/>
      <c r="D26" s="29" t="s">
        <v>21</v>
      </c>
      <c r="E26" s="13" t="s">
        <v>24</v>
      </c>
      <c r="F26" s="13" t="s">
        <v>27</v>
      </c>
      <c r="G26" s="13" t="s">
        <v>66</v>
      </c>
      <c r="H26" s="13" t="s">
        <v>88</v>
      </c>
      <c r="I26" s="18">
        <v>701510</v>
      </c>
      <c r="J26" s="18">
        <v>702568.5</v>
      </c>
      <c r="K26" s="18">
        <v>702568.5</v>
      </c>
      <c r="L26" s="14">
        <f t="shared" si="1"/>
        <v>2106647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>
      <c r="A27" s="43"/>
      <c r="B27" s="40"/>
      <c r="C27" s="30"/>
      <c r="D27" s="30"/>
      <c r="E27" s="13" t="s">
        <v>24</v>
      </c>
      <c r="F27" s="13" t="s">
        <v>27</v>
      </c>
      <c r="G27" s="13" t="s">
        <v>67</v>
      </c>
      <c r="H27" s="13" t="s">
        <v>88</v>
      </c>
      <c r="I27" s="18">
        <v>361297.9</v>
      </c>
      <c r="J27" s="18">
        <v>361297.9</v>
      </c>
      <c r="K27" s="18">
        <v>361297.9</v>
      </c>
      <c r="L27" s="14">
        <f t="shared" si="1"/>
        <v>1083893.7000000002</v>
      </c>
      <c r="M27" s="2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>
      <c r="A28" s="43"/>
      <c r="B28" s="40"/>
      <c r="C28" s="30"/>
      <c r="D28" s="30"/>
      <c r="E28" s="13" t="s">
        <v>24</v>
      </c>
      <c r="F28" s="13" t="s">
        <v>25</v>
      </c>
      <c r="G28" s="13" t="s">
        <v>68</v>
      </c>
      <c r="H28" s="13" t="s">
        <v>23</v>
      </c>
      <c r="I28" s="18">
        <v>85000</v>
      </c>
      <c r="J28" s="18">
        <v>85000</v>
      </c>
      <c r="K28" s="18">
        <v>85000</v>
      </c>
      <c r="L28" s="14">
        <f t="shared" si="1"/>
        <v>255000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>
      <c r="A29" s="43"/>
      <c r="B29" s="40"/>
      <c r="C29" s="30"/>
      <c r="D29" s="30"/>
      <c r="E29" s="13" t="s">
        <v>24</v>
      </c>
      <c r="F29" s="13" t="s">
        <v>25</v>
      </c>
      <c r="G29" s="13" t="s">
        <v>68</v>
      </c>
      <c r="H29" s="13" t="s">
        <v>88</v>
      </c>
      <c r="I29" s="18">
        <v>48390</v>
      </c>
      <c r="J29" s="18">
        <v>48390</v>
      </c>
      <c r="K29" s="18">
        <v>48390</v>
      </c>
      <c r="L29" s="14">
        <f t="shared" si="1"/>
        <v>145170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>
      <c r="A30" s="43"/>
      <c r="B30" s="40"/>
      <c r="C30" s="30"/>
      <c r="D30" s="30"/>
      <c r="E30" s="13" t="s">
        <v>24</v>
      </c>
      <c r="F30" s="13" t="s">
        <v>27</v>
      </c>
      <c r="G30" s="13" t="s">
        <v>48</v>
      </c>
      <c r="H30" s="13" t="s">
        <v>23</v>
      </c>
      <c r="I30" s="18">
        <v>14512.41</v>
      </c>
      <c r="J30" s="18">
        <v>14512.41</v>
      </c>
      <c r="K30" s="18">
        <v>14512.41</v>
      </c>
      <c r="L30" s="14">
        <f t="shared" si="1"/>
        <v>43537.229999999996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>
      <c r="A31" s="43"/>
      <c r="B31" s="40"/>
      <c r="C31" s="30"/>
      <c r="D31" s="30"/>
      <c r="E31" s="13" t="s">
        <v>24</v>
      </c>
      <c r="F31" s="13" t="s">
        <v>27</v>
      </c>
      <c r="G31" s="13" t="s">
        <v>63</v>
      </c>
      <c r="H31" s="13" t="s">
        <v>88</v>
      </c>
      <c r="I31" s="18">
        <v>323.575</v>
      </c>
      <c r="J31" s="18">
        <v>323.575</v>
      </c>
      <c r="K31" s="18">
        <v>323.575</v>
      </c>
      <c r="L31" s="14">
        <f>SUM(I31:K31)</f>
        <v>970.7249999999999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>
      <c r="A32" s="43"/>
      <c r="B32" s="40"/>
      <c r="C32" s="30"/>
      <c r="D32" s="30"/>
      <c r="E32" s="13" t="s">
        <v>24</v>
      </c>
      <c r="F32" s="13" t="s">
        <v>27</v>
      </c>
      <c r="G32" s="13" t="s">
        <v>63</v>
      </c>
      <c r="H32" s="13" t="s">
        <v>23</v>
      </c>
      <c r="I32" s="18">
        <v>2589.427</v>
      </c>
      <c r="J32" s="18">
        <v>2589.427</v>
      </c>
      <c r="K32" s="18">
        <v>2589.427</v>
      </c>
      <c r="L32" s="14">
        <f>SUM(I32:K32)</f>
        <v>7768.281000000001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>
      <c r="A33" s="43"/>
      <c r="B33" s="40"/>
      <c r="C33" s="30"/>
      <c r="D33" s="30"/>
      <c r="E33" s="13" t="s">
        <v>24</v>
      </c>
      <c r="F33" s="13" t="s">
        <v>27</v>
      </c>
      <c r="G33" s="13" t="s">
        <v>80</v>
      </c>
      <c r="H33" s="13" t="s">
        <v>88</v>
      </c>
      <c r="I33" s="18">
        <v>6610</v>
      </c>
      <c r="J33" s="18">
        <v>6610</v>
      </c>
      <c r="K33" s="18">
        <v>6610</v>
      </c>
      <c r="L33" s="14">
        <f>SUM(I33:K33)</f>
        <v>19830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>
      <c r="A34" s="43"/>
      <c r="B34" s="40"/>
      <c r="C34" s="30"/>
      <c r="D34" s="30"/>
      <c r="E34" s="13" t="s">
        <v>24</v>
      </c>
      <c r="F34" s="13" t="s">
        <v>27</v>
      </c>
      <c r="G34" s="13" t="s">
        <v>81</v>
      </c>
      <c r="H34" s="13" t="s">
        <v>88</v>
      </c>
      <c r="I34" s="18">
        <v>2649.247</v>
      </c>
      <c r="J34" s="18">
        <v>2649.247</v>
      </c>
      <c r="K34" s="18">
        <v>2649.247</v>
      </c>
      <c r="L34" s="14">
        <f>SUM(I34:K34)</f>
        <v>7947.741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31.5">
      <c r="A35" s="43" t="s">
        <v>57</v>
      </c>
      <c r="B35" s="39" t="s">
        <v>12</v>
      </c>
      <c r="C35" s="29" t="s">
        <v>41</v>
      </c>
      <c r="D35" s="12" t="s">
        <v>6</v>
      </c>
      <c r="E35" s="13"/>
      <c r="F35" s="13"/>
      <c r="G35" s="13"/>
      <c r="H35" s="13"/>
      <c r="I35" s="14">
        <f>I37+I38+I39+I40+I43+I41+I42</f>
        <v>43156.546</v>
      </c>
      <c r="J35" s="14">
        <f>J37+J38+J39+J40+J43+J41+J42</f>
        <v>29206.546</v>
      </c>
      <c r="K35" s="14">
        <f>K37+K38+K39+K40+K43+K41+K42</f>
        <v>29206.546</v>
      </c>
      <c r="L35" s="14">
        <f>L37+L38+L39+L40+L43+L41+L42</f>
        <v>101569.63799999999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>
      <c r="A36" s="43"/>
      <c r="B36" s="40"/>
      <c r="C36" s="30"/>
      <c r="D36" s="12" t="s">
        <v>7</v>
      </c>
      <c r="E36" s="13"/>
      <c r="F36" s="13"/>
      <c r="G36" s="13"/>
      <c r="H36" s="13"/>
      <c r="I36" s="17"/>
      <c r="J36" s="17"/>
      <c r="K36" s="17"/>
      <c r="L36" s="14">
        <f aca="true" t="shared" si="2" ref="L36:L52">SUM(I36:K36)</f>
        <v>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>
      <c r="A37" s="43"/>
      <c r="B37" s="40"/>
      <c r="C37" s="30"/>
      <c r="D37" s="29" t="s">
        <v>21</v>
      </c>
      <c r="E37" s="13" t="s">
        <v>24</v>
      </c>
      <c r="F37" s="13" t="s">
        <v>25</v>
      </c>
      <c r="G37" s="28" t="s">
        <v>86</v>
      </c>
      <c r="H37" s="28" t="s">
        <v>26</v>
      </c>
      <c r="I37" s="17">
        <v>20171.546</v>
      </c>
      <c r="J37" s="17">
        <v>20171.546</v>
      </c>
      <c r="K37" s="17">
        <v>20171.546</v>
      </c>
      <c r="L37" s="14">
        <f t="shared" si="2"/>
        <v>60514.63799999999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>
      <c r="A38" s="43"/>
      <c r="B38" s="40"/>
      <c r="C38" s="30"/>
      <c r="D38" s="30"/>
      <c r="E38" s="13" t="s">
        <v>24</v>
      </c>
      <c r="F38" s="13" t="s">
        <v>25</v>
      </c>
      <c r="G38" s="13" t="s">
        <v>85</v>
      </c>
      <c r="H38" s="13" t="s">
        <v>28</v>
      </c>
      <c r="I38" s="18">
        <v>0</v>
      </c>
      <c r="J38" s="18"/>
      <c r="K38" s="18"/>
      <c r="L38" s="14">
        <f t="shared" si="2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>
      <c r="A39" s="43"/>
      <c r="B39" s="40"/>
      <c r="C39" s="30"/>
      <c r="D39" s="30"/>
      <c r="E39" s="13" t="s">
        <v>24</v>
      </c>
      <c r="F39" s="13" t="s">
        <v>25</v>
      </c>
      <c r="G39" s="13" t="s">
        <v>70</v>
      </c>
      <c r="H39" s="13" t="s">
        <v>78</v>
      </c>
      <c r="I39" s="18">
        <v>5</v>
      </c>
      <c r="J39" s="18">
        <v>5</v>
      </c>
      <c r="K39" s="18">
        <v>5</v>
      </c>
      <c r="L39" s="14">
        <f t="shared" si="2"/>
        <v>15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>
      <c r="A40" s="43"/>
      <c r="B40" s="44"/>
      <c r="C40" s="31"/>
      <c r="D40" s="31"/>
      <c r="E40" s="13" t="s">
        <v>24</v>
      </c>
      <c r="F40" s="13" t="s">
        <v>25</v>
      </c>
      <c r="G40" s="13" t="s">
        <v>69</v>
      </c>
      <c r="H40" s="13" t="s">
        <v>28</v>
      </c>
      <c r="I40" s="18">
        <v>1900</v>
      </c>
      <c r="J40" s="18">
        <v>1900</v>
      </c>
      <c r="K40" s="18">
        <v>1900</v>
      </c>
      <c r="L40" s="14">
        <f t="shared" si="2"/>
        <v>5700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>
      <c r="A41" s="43"/>
      <c r="B41" s="44"/>
      <c r="C41" s="31"/>
      <c r="D41" s="31"/>
      <c r="E41" s="13" t="s">
        <v>24</v>
      </c>
      <c r="F41" s="13" t="s">
        <v>25</v>
      </c>
      <c r="G41" s="13" t="s">
        <v>70</v>
      </c>
      <c r="H41" s="13" t="s">
        <v>23</v>
      </c>
      <c r="I41" s="18">
        <v>7130</v>
      </c>
      <c r="J41" s="18">
        <v>7130</v>
      </c>
      <c r="K41" s="18">
        <v>7130</v>
      </c>
      <c r="L41" s="14">
        <f>SUM(I41:K41)</f>
        <v>21390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>
      <c r="A42" s="43"/>
      <c r="B42" s="44"/>
      <c r="C42" s="31"/>
      <c r="D42" s="31"/>
      <c r="E42" s="13" t="s">
        <v>24</v>
      </c>
      <c r="F42" s="13" t="s">
        <v>25</v>
      </c>
      <c r="G42" s="13" t="s">
        <v>87</v>
      </c>
      <c r="H42" s="13" t="s">
        <v>82</v>
      </c>
      <c r="I42" s="18">
        <v>750</v>
      </c>
      <c r="J42" s="18">
        <v>0</v>
      </c>
      <c r="K42" s="18">
        <v>0</v>
      </c>
      <c r="L42" s="14">
        <f>SUM(I42:K42)</f>
        <v>750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>
      <c r="A43" s="43"/>
      <c r="B43" s="45"/>
      <c r="C43" s="32"/>
      <c r="D43" s="32"/>
      <c r="E43" s="13" t="s">
        <v>24</v>
      </c>
      <c r="F43" s="13" t="s">
        <v>25</v>
      </c>
      <c r="G43" s="13" t="s">
        <v>87</v>
      </c>
      <c r="H43" s="13" t="s">
        <v>26</v>
      </c>
      <c r="I43" s="18">
        <v>13200</v>
      </c>
      <c r="J43" s="18">
        <v>0</v>
      </c>
      <c r="K43" s="18">
        <v>0</v>
      </c>
      <c r="L43" s="14">
        <f t="shared" si="2"/>
        <v>13200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31.5">
      <c r="A44" s="33" t="s">
        <v>56</v>
      </c>
      <c r="B44" s="35" t="s">
        <v>13</v>
      </c>
      <c r="C44" s="36" t="s">
        <v>43</v>
      </c>
      <c r="D44" s="12" t="s">
        <v>6</v>
      </c>
      <c r="E44" s="13"/>
      <c r="F44" s="13"/>
      <c r="G44" s="13"/>
      <c r="H44" s="13"/>
      <c r="I44" s="14">
        <f>SUM(I46:I52)</f>
        <v>0</v>
      </c>
      <c r="J44" s="14">
        <f>SUM(J46:J52)</f>
        <v>0</v>
      </c>
      <c r="K44" s="14">
        <f>SUM(K46:K52)</f>
        <v>0</v>
      </c>
      <c r="L44" s="14">
        <f t="shared" si="2"/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>
      <c r="A45" s="34"/>
      <c r="B45" s="35"/>
      <c r="C45" s="36"/>
      <c r="D45" s="12" t="s">
        <v>7</v>
      </c>
      <c r="E45" s="13"/>
      <c r="F45" s="13"/>
      <c r="G45" s="13"/>
      <c r="H45" s="13"/>
      <c r="I45" s="17"/>
      <c r="J45" s="17"/>
      <c r="K45" s="17"/>
      <c r="L45" s="14">
        <f t="shared" si="2"/>
        <v>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>
      <c r="A46" s="34"/>
      <c r="B46" s="35"/>
      <c r="C46" s="36"/>
      <c r="D46" s="29" t="s">
        <v>21</v>
      </c>
      <c r="E46" s="13" t="s">
        <v>24</v>
      </c>
      <c r="F46" s="13" t="s">
        <v>27</v>
      </c>
      <c r="G46" s="13" t="s">
        <v>32</v>
      </c>
      <c r="H46" s="13" t="s">
        <v>23</v>
      </c>
      <c r="I46" s="17"/>
      <c r="J46" s="17"/>
      <c r="K46" s="17"/>
      <c r="L46" s="14">
        <f t="shared" si="2"/>
        <v>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>
      <c r="A47" s="34"/>
      <c r="B47" s="35"/>
      <c r="C47" s="36"/>
      <c r="D47" s="30"/>
      <c r="E47" s="13" t="s">
        <v>24</v>
      </c>
      <c r="F47" s="13" t="s">
        <v>27</v>
      </c>
      <c r="G47" s="13" t="s">
        <v>65</v>
      </c>
      <c r="H47" s="13" t="s">
        <v>23</v>
      </c>
      <c r="I47" s="17"/>
      <c r="J47" s="17"/>
      <c r="K47" s="17"/>
      <c r="L47" s="14">
        <f t="shared" si="2"/>
        <v>0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31.5">
      <c r="A48" s="34"/>
      <c r="B48" s="35"/>
      <c r="C48" s="36"/>
      <c r="D48" s="12" t="s">
        <v>16</v>
      </c>
      <c r="E48" s="13" t="s">
        <v>33</v>
      </c>
      <c r="F48" s="13" t="s">
        <v>27</v>
      </c>
      <c r="G48" s="13" t="s">
        <v>34</v>
      </c>
      <c r="H48" s="13" t="s">
        <v>28</v>
      </c>
      <c r="I48" s="17"/>
      <c r="J48" s="17"/>
      <c r="K48" s="17"/>
      <c r="L48" s="14">
        <f t="shared" si="2"/>
        <v>0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>
      <c r="A49" s="34"/>
      <c r="B49" s="35"/>
      <c r="C49" s="36"/>
      <c r="D49" s="12" t="s">
        <v>18</v>
      </c>
      <c r="E49" s="13" t="s">
        <v>26</v>
      </c>
      <c r="F49" s="13" t="s">
        <v>27</v>
      </c>
      <c r="G49" s="13" t="s">
        <v>34</v>
      </c>
      <c r="H49" s="13" t="s">
        <v>28</v>
      </c>
      <c r="I49" s="17">
        <v>0</v>
      </c>
      <c r="J49" s="17">
        <v>0</v>
      </c>
      <c r="K49" s="17">
        <v>0</v>
      </c>
      <c r="L49" s="14">
        <f t="shared" si="2"/>
        <v>0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>
      <c r="A50" s="34"/>
      <c r="B50" s="35"/>
      <c r="C50" s="36"/>
      <c r="D50" s="12" t="s">
        <v>17</v>
      </c>
      <c r="E50" s="13" t="s">
        <v>28</v>
      </c>
      <c r="F50" s="13" t="s">
        <v>37</v>
      </c>
      <c r="G50" s="13" t="s">
        <v>34</v>
      </c>
      <c r="H50" s="13" t="s">
        <v>28</v>
      </c>
      <c r="I50" s="17">
        <v>0</v>
      </c>
      <c r="J50" s="17">
        <v>0</v>
      </c>
      <c r="K50" s="17">
        <v>0</v>
      </c>
      <c r="L50" s="14">
        <f t="shared" si="2"/>
        <v>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>
      <c r="A51" s="34"/>
      <c r="B51" s="35"/>
      <c r="C51" s="36"/>
      <c r="D51" s="12" t="s">
        <v>19</v>
      </c>
      <c r="E51" s="13" t="s">
        <v>35</v>
      </c>
      <c r="F51" s="13" t="s">
        <v>27</v>
      </c>
      <c r="G51" s="13" t="s">
        <v>34</v>
      </c>
      <c r="H51" s="13" t="s">
        <v>28</v>
      </c>
      <c r="I51" s="17">
        <v>0</v>
      </c>
      <c r="J51" s="17">
        <v>0</v>
      </c>
      <c r="K51" s="17">
        <v>0</v>
      </c>
      <c r="L51" s="14">
        <f t="shared" si="2"/>
        <v>0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31.5">
      <c r="A52" s="34"/>
      <c r="B52" s="35"/>
      <c r="C52" s="36"/>
      <c r="D52" s="12" t="s">
        <v>20</v>
      </c>
      <c r="E52" s="13" t="s">
        <v>36</v>
      </c>
      <c r="F52" s="13" t="s">
        <v>27</v>
      </c>
      <c r="G52" s="13" t="s">
        <v>34</v>
      </c>
      <c r="H52" s="13" t="s">
        <v>28</v>
      </c>
      <c r="I52" s="17">
        <v>0</v>
      </c>
      <c r="J52" s="17">
        <v>0</v>
      </c>
      <c r="K52" s="17">
        <v>0</v>
      </c>
      <c r="L52" s="14">
        <f t="shared" si="2"/>
        <v>0</v>
      </c>
      <c r="M52" s="10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31.5">
      <c r="A53" s="37" t="s">
        <v>55</v>
      </c>
      <c r="B53" s="39" t="s">
        <v>14</v>
      </c>
      <c r="C53" s="29" t="s">
        <v>44</v>
      </c>
      <c r="D53" s="12" t="s">
        <v>6</v>
      </c>
      <c r="E53" s="13"/>
      <c r="F53" s="13"/>
      <c r="G53" s="13"/>
      <c r="H53" s="13"/>
      <c r="I53" s="20">
        <f>I55+I56</f>
        <v>0</v>
      </c>
      <c r="J53" s="20">
        <f>J55+J56</f>
        <v>0</v>
      </c>
      <c r="K53" s="20">
        <f>K55+K56</f>
        <v>0</v>
      </c>
      <c r="L53" s="20">
        <f>L55+L56</f>
        <v>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>
      <c r="A54" s="38"/>
      <c r="B54" s="40"/>
      <c r="C54" s="30"/>
      <c r="D54" s="12" t="s">
        <v>7</v>
      </c>
      <c r="E54" s="13"/>
      <c r="F54" s="13"/>
      <c r="G54" s="13"/>
      <c r="H54" s="13"/>
      <c r="I54" s="17"/>
      <c r="J54" s="17"/>
      <c r="K54" s="17"/>
      <c r="L54" s="14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 customHeight="1">
      <c r="A55" s="38"/>
      <c r="B55" s="40"/>
      <c r="C55" s="30"/>
      <c r="D55" s="29" t="s">
        <v>21</v>
      </c>
      <c r="E55" s="13" t="s">
        <v>24</v>
      </c>
      <c r="F55" s="13" t="s">
        <v>22</v>
      </c>
      <c r="G55" s="13" t="s">
        <v>64</v>
      </c>
      <c r="H55" s="13" t="s">
        <v>82</v>
      </c>
      <c r="I55" s="18">
        <v>0</v>
      </c>
      <c r="J55" s="18"/>
      <c r="K55" s="18"/>
      <c r="L55" s="14">
        <f>SUM(I55:K55)</f>
        <v>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>
      <c r="A56" s="38"/>
      <c r="B56" s="40"/>
      <c r="C56" s="30"/>
      <c r="D56" s="30"/>
      <c r="E56" s="13" t="s">
        <v>24</v>
      </c>
      <c r="F56" s="13" t="s">
        <v>22</v>
      </c>
      <c r="G56" s="13" t="s">
        <v>83</v>
      </c>
      <c r="H56" s="25" t="s">
        <v>82</v>
      </c>
      <c r="I56" s="18">
        <v>0</v>
      </c>
      <c r="J56" s="18"/>
      <c r="K56" s="21"/>
      <c r="L56" s="14">
        <f>SUM(I56:K56)</f>
        <v>0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31.5">
      <c r="A57" s="26"/>
      <c r="B57" s="27"/>
      <c r="C57" s="29" t="s">
        <v>45</v>
      </c>
      <c r="D57" s="12" t="s">
        <v>6</v>
      </c>
      <c r="E57" s="13"/>
      <c r="F57" s="13"/>
      <c r="G57" s="13"/>
      <c r="H57" s="13"/>
      <c r="I57" s="20">
        <f>I60+I61+I63+I64+I68+I62+I65+I59+I67+I66</f>
        <v>25229.806999999997</v>
      </c>
      <c r="J57" s="20">
        <f>J60+J61+J63+J64+J68+J62+J65+J59+J67+J66</f>
        <v>25229.806999999997</v>
      </c>
      <c r="K57" s="20">
        <f>K60+K61+K63+K64+K68+K62+K65+K59+K67+K66</f>
        <v>25229.806999999997</v>
      </c>
      <c r="L57" s="14">
        <f>SUM(I57:K57)</f>
        <v>75689.42099999999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>
      <c r="A58" s="26"/>
      <c r="B58" s="27"/>
      <c r="C58" s="31"/>
      <c r="D58" s="12" t="s">
        <v>7</v>
      </c>
      <c r="E58" s="13"/>
      <c r="F58" s="13"/>
      <c r="G58" s="13"/>
      <c r="H58" s="13"/>
      <c r="I58" s="17"/>
      <c r="J58" s="17"/>
      <c r="K58" s="17"/>
      <c r="L58" s="14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 customHeight="1">
      <c r="A59" s="33" t="s">
        <v>54</v>
      </c>
      <c r="B59" s="35" t="s">
        <v>15</v>
      </c>
      <c r="C59" s="31"/>
      <c r="D59" s="29" t="s">
        <v>21</v>
      </c>
      <c r="E59" s="13" t="s">
        <v>24</v>
      </c>
      <c r="F59" s="13" t="s">
        <v>39</v>
      </c>
      <c r="G59" s="13" t="s">
        <v>71</v>
      </c>
      <c r="H59" s="13" t="s">
        <v>26</v>
      </c>
      <c r="I59" s="17"/>
      <c r="J59" s="17"/>
      <c r="K59" s="17"/>
      <c r="L59" s="14">
        <f aca="true" t="shared" si="3" ref="L59:L68">SUM(I59:K59)</f>
        <v>0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>
      <c r="A60" s="33"/>
      <c r="B60" s="35"/>
      <c r="C60" s="31"/>
      <c r="D60" s="41"/>
      <c r="E60" s="13" t="s">
        <v>24</v>
      </c>
      <c r="F60" s="13" t="s">
        <v>29</v>
      </c>
      <c r="G60" s="13" t="s">
        <v>72</v>
      </c>
      <c r="H60" s="13" t="s">
        <v>30</v>
      </c>
      <c r="I60" s="22">
        <v>13036.177</v>
      </c>
      <c r="J60" s="22">
        <v>13036.177</v>
      </c>
      <c r="K60" s="22">
        <v>13036.177</v>
      </c>
      <c r="L60" s="14">
        <f t="shared" si="3"/>
        <v>39108.531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>
      <c r="A61" s="33"/>
      <c r="B61" s="35"/>
      <c r="C61" s="31"/>
      <c r="D61" s="41"/>
      <c r="E61" s="13" t="s">
        <v>24</v>
      </c>
      <c r="F61" s="13" t="s">
        <v>29</v>
      </c>
      <c r="G61" s="13" t="s">
        <v>73</v>
      </c>
      <c r="H61" s="13" t="s">
        <v>31</v>
      </c>
      <c r="I61" s="22">
        <v>1100</v>
      </c>
      <c r="J61" s="22">
        <v>1100</v>
      </c>
      <c r="K61" s="22">
        <v>1100</v>
      </c>
      <c r="L61" s="14">
        <f t="shared" si="3"/>
        <v>3300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>
      <c r="A62" s="33"/>
      <c r="B62" s="35"/>
      <c r="C62" s="31"/>
      <c r="D62" s="41"/>
      <c r="E62" s="13" t="s">
        <v>24</v>
      </c>
      <c r="F62" s="13" t="s">
        <v>29</v>
      </c>
      <c r="G62" s="13" t="s">
        <v>73</v>
      </c>
      <c r="H62" s="13" t="s">
        <v>47</v>
      </c>
      <c r="I62" s="19">
        <v>3936.925</v>
      </c>
      <c r="J62" s="19">
        <v>3936.925</v>
      </c>
      <c r="K62" s="19">
        <v>3936.925</v>
      </c>
      <c r="L62" s="14">
        <f t="shared" si="3"/>
        <v>11810.775000000001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>
      <c r="A63" s="33"/>
      <c r="B63" s="35"/>
      <c r="C63" s="31"/>
      <c r="D63" s="41"/>
      <c r="E63" s="13" t="s">
        <v>24</v>
      </c>
      <c r="F63" s="13" t="s">
        <v>29</v>
      </c>
      <c r="G63" s="13" t="s">
        <v>74</v>
      </c>
      <c r="H63" s="13" t="s">
        <v>26</v>
      </c>
      <c r="I63" s="19"/>
      <c r="J63" s="19"/>
      <c r="K63" s="19"/>
      <c r="L63" s="14">
        <f t="shared" si="3"/>
        <v>0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>
      <c r="A64" s="33"/>
      <c r="B64" s="35"/>
      <c r="C64" s="31"/>
      <c r="D64" s="41"/>
      <c r="E64" s="13" t="s">
        <v>24</v>
      </c>
      <c r="F64" s="13" t="s">
        <v>29</v>
      </c>
      <c r="G64" s="13" t="s">
        <v>72</v>
      </c>
      <c r="H64" s="13" t="s">
        <v>28</v>
      </c>
      <c r="I64" s="19">
        <v>3286.705</v>
      </c>
      <c r="J64" s="19">
        <v>3286.705</v>
      </c>
      <c r="K64" s="19">
        <v>3286.705</v>
      </c>
      <c r="L64" s="14">
        <f t="shared" si="3"/>
        <v>9860.115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>
      <c r="A65" s="33"/>
      <c r="B65" s="35"/>
      <c r="C65" s="31"/>
      <c r="D65" s="41"/>
      <c r="E65" s="13" t="s">
        <v>24</v>
      </c>
      <c r="F65" s="13" t="s">
        <v>29</v>
      </c>
      <c r="G65" s="13" t="s">
        <v>73</v>
      </c>
      <c r="H65" s="13" t="s">
        <v>77</v>
      </c>
      <c r="I65" s="19">
        <v>10</v>
      </c>
      <c r="J65" s="19">
        <v>10</v>
      </c>
      <c r="K65" s="19">
        <v>10</v>
      </c>
      <c r="L65" s="14">
        <f t="shared" si="3"/>
        <v>30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>
      <c r="A66" s="33"/>
      <c r="B66" s="35"/>
      <c r="C66" s="31"/>
      <c r="D66" s="41"/>
      <c r="E66" s="13" t="s">
        <v>24</v>
      </c>
      <c r="F66" s="13" t="s">
        <v>29</v>
      </c>
      <c r="G66" s="13" t="s">
        <v>73</v>
      </c>
      <c r="H66" s="13" t="s">
        <v>46</v>
      </c>
      <c r="I66" s="19">
        <v>10</v>
      </c>
      <c r="J66" s="19">
        <v>10</v>
      </c>
      <c r="K66" s="19">
        <v>10</v>
      </c>
      <c r="L66" s="14">
        <f t="shared" si="3"/>
        <v>30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>
      <c r="A67" s="33"/>
      <c r="B67" s="35"/>
      <c r="C67" s="31"/>
      <c r="D67" s="41"/>
      <c r="E67" s="13" t="s">
        <v>24</v>
      </c>
      <c r="F67" s="13" t="s">
        <v>29</v>
      </c>
      <c r="G67" s="13" t="s">
        <v>73</v>
      </c>
      <c r="H67" s="13" t="s">
        <v>78</v>
      </c>
      <c r="I67" s="19">
        <v>0</v>
      </c>
      <c r="J67" s="19">
        <v>0</v>
      </c>
      <c r="K67" s="19">
        <v>0</v>
      </c>
      <c r="L67" s="14">
        <f>SUM(I67:K67)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>
      <c r="A68" s="33"/>
      <c r="B68" s="35"/>
      <c r="C68" s="31"/>
      <c r="D68" s="41"/>
      <c r="E68" s="13" t="s">
        <v>24</v>
      </c>
      <c r="F68" s="13" t="s">
        <v>76</v>
      </c>
      <c r="G68" s="13" t="s">
        <v>84</v>
      </c>
      <c r="H68" s="13" t="s">
        <v>28</v>
      </c>
      <c r="I68" s="19">
        <v>3850</v>
      </c>
      <c r="J68" s="19">
        <v>3850</v>
      </c>
      <c r="K68" s="19">
        <v>3850</v>
      </c>
      <c r="L68" s="14">
        <f t="shared" si="3"/>
        <v>11550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>
      <c r="A69" s="33"/>
      <c r="B69" s="35"/>
      <c r="C69" s="31"/>
      <c r="D69" s="41"/>
      <c r="E69" s="13" t="s">
        <v>24</v>
      </c>
      <c r="F69" s="13" t="s">
        <v>29</v>
      </c>
      <c r="G69" s="13" t="s">
        <v>73</v>
      </c>
      <c r="H69" s="13" t="s">
        <v>78</v>
      </c>
      <c r="I69" s="19">
        <v>0</v>
      </c>
      <c r="J69" s="19">
        <v>0</v>
      </c>
      <c r="K69" s="19">
        <v>0</v>
      </c>
      <c r="L69" s="14">
        <f>SUM(I69:K69)</f>
        <v>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>
      <c r="A70" s="33"/>
      <c r="B70" s="35"/>
      <c r="C70" s="31"/>
      <c r="D70" s="41"/>
      <c r="E70" s="13" t="s">
        <v>24</v>
      </c>
      <c r="F70" s="13" t="s">
        <v>76</v>
      </c>
      <c r="G70" s="13" t="s">
        <v>84</v>
      </c>
      <c r="H70" s="13" t="s">
        <v>26</v>
      </c>
      <c r="I70" s="19">
        <v>1100</v>
      </c>
      <c r="J70" s="19">
        <v>0</v>
      </c>
      <c r="K70" s="19">
        <v>0</v>
      </c>
      <c r="L70" s="14">
        <f>SUM(I70:K70)</f>
        <v>1100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>
      <c r="A71" s="33"/>
      <c r="B71" s="35"/>
      <c r="C71" s="32"/>
      <c r="D71" s="42"/>
      <c r="E71" s="13" t="s">
        <v>24</v>
      </c>
      <c r="F71" s="13" t="s">
        <v>76</v>
      </c>
      <c r="G71" s="13" t="s">
        <v>84</v>
      </c>
      <c r="H71" s="13" t="s">
        <v>28</v>
      </c>
      <c r="I71" s="19">
        <v>88.29</v>
      </c>
      <c r="J71" s="19">
        <v>4300</v>
      </c>
      <c r="K71" s="19">
        <v>4300</v>
      </c>
      <c r="L71" s="14">
        <f>SUM(I71:K71)</f>
        <v>8688.29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2:29" ht="15.75">
      <c r="B72" s="8"/>
      <c r="C72" s="9"/>
      <c r="D72" s="7"/>
      <c r="E72" s="4"/>
      <c r="F72" s="4"/>
      <c r="G72" s="4"/>
      <c r="H72" s="4"/>
      <c r="I72" s="4"/>
      <c r="J72" s="4"/>
      <c r="K72" s="4"/>
      <c r="L72" s="4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2:29" ht="15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2:29" ht="15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2:29" ht="15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2:29" ht="15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2:29" ht="15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2:29" ht="15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2:29" ht="15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2:29" ht="15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2:29" ht="15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2:29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2:29" ht="15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2:29" ht="15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2:29" ht="15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2:29" ht="15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2:29" ht="15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2:29" ht="15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2:29" ht="15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2:29" ht="15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2:29" ht="15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2:29" ht="15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2:29" ht="15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2:29" ht="15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2:29" ht="15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2:29" ht="15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2:29" ht="15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2:29" ht="15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2:29" ht="15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2:29" ht="15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2:29" ht="15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2:29" ht="15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</sheetData>
  <sheetProtection/>
  <mergeCells count="36">
    <mergeCell ref="I2:L2"/>
    <mergeCell ref="C14:C20"/>
    <mergeCell ref="B12:B13"/>
    <mergeCell ref="I5:L5"/>
    <mergeCell ref="I6:L8"/>
    <mergeCell ref="E12:H12"/>
    <mergeCell ref="B10:L10"/>
    <mergeCell ref="C12:C13"/>
    <mergeCell ref="D12:D13"/>
    <mergeCell ref="L12:L13"/>
    <mergeCell ref="B14:B20"/>
    <mergeCell ref="A59:A71"/>
    <mergeCell ref="A14:A20"/>
    <mergeCell ref="A21:A23"/>
    <mergeCell ref="A12:A13"/>
    <mergeCell ref="C57:C71"/>
    <mergeCell ref="C35:C43"/>
    <mergeCell ref="D59:D71"/>
    <mergeCell ref="B21:B23"/>
    <mergeCell ref="C21:C23"/>
    <mergeCell ref="B59:B71"/>
    <mergeCell ref="A24:A34"/>
    <mergeCell ref="B24:B34"/>
    <mergeCell ref="C24:C34"/>
    <mergeCell ref="D26:D34"/>
    <mergeCell ref="A35:A43"/>
    <mergeCell ref="B35:B43"/>
    <mergeCell ref="D37:D43"/>
    <mergeCell ref="A44:A52"/>
    <mergeCell ref="B44:B52"/>
    <mergeCell ref="C44:C52"/>
    <mergeCell ref="D46:D47"/>
    <mergeCell ref="A53:A56"/>
    <mergeCell ref="B53:B56"/>
    <mergeCell ref="C53:C56"/>
    <mergeCell ref="D55:D56"/>
  </mergeCells>
  <printOptions/>
  <pageMargins left="0.31496062992125984" right="0.31496062992125984" top="0.7874015748031497" bottom="0.3937007874015748" header="0.31496062992125984" footer="0.31496062992125984"/>
  <pageSetup fitToHeight="2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Мирошникова </cp:lastModifiedBy>
  <cp:lastPrinted>2019-04-15T07:56:10Z</cp:lastPrinted>
  <dcterms:created xsi:type="dcterms:W3CDTF">1996-10-08T23:32:33Z</dcterms:created>
  <dcterms:modified xsi:type="dcterms:W3CDTF">2019-04-15T08:00:27Z</dcterms:modified>
  <cp:category/>
  <cp:version/>
  <cp:contentType/>
  <cp:contentStatus/>
</cp:coreProperties>
</file>