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8" sheetId="1" r:id="rId1"/>
  </sheets>
  <definedNames>
    <definedName name="_xlnm.Print_Titles" localSheetId="0">'Приложение 8'!$14:$15</definedName>
  </definedNames>
  <calcPr fullCalcOnLoad="1"/>
</workbook>
</file>

<file path=xl/sharedStrings.xml><?xml version="1.0" encoding="utf-8"?>
<sst xmlns="http://schemas.openxmlformats.org/spreadsheetml/2006/main" count="227" uniqueCount="91">
  <si>
    <t>Код бюджетной классификации</t>
  </si>
  <si>
    <t>ГРБС</t>
  </si>
  <si>
    <t>РзПр</t>
  </si>
  <si>
    <t>ЦСР</t>
  </si>
  <si>
    <t>ВР</t>
  </si>
  <si>
    <t>Муниципальная программа</t>
  </si>
  <si>
    <t>всего расходные обязательства по программе</t>
  </si>
  <si>
    <t>в том числе по ГРБС:</t>
  </si>
  <si>
    <t>Подпрограмма 1.</t>
  </si>
  <si>
    <t>Подпрограмма 2.</t>
  </si>
  <si>
    <t>х</t>
  </si>
  <si>
    <t xml:space="preserve"> "Реформирование и модернизация жилищно-коммунального хозяйства и повышения энергетической эффективности на территории Туруханского района"</t>
  </si>
  <si>
    <t>Подпрограмма 3.</t>
  </si>
  <si>
    <t>Подпрограмма 4.</t>
  </si>
  <si>
    <t>Подпрограмма 5.</t>
  </si>
  <si>
    <t>Подпрограмма 6.</t>
  </si>
  <si>
    <t>Администрация Туруханского района</t>
  </si>
  <si>
    <t>Управление культуры</t>
  </si>
  <si>
    <t>Управление образования</t>
  </si>
  <si>
    <t>Управление соцзащиты</t>
  </si>
  <si>
    <t>Управление физкультуры и спорта</t>
  </si>
  <si>
    <t>Управление ЖКХ и строительства</t>
  </si>
  <si>
    <t>0505</t>
  </si>
  <si>
    <t>540</t>
  </si>
  <si>
    <t>247</t>
  </si>
  <si>
    <t>0501</t>
  </si>
  <si>
    <t>243</t>
  </si>
  <si>
    <t>0502</t>
  </si>
  <si>
    <t>244</t>
  </si>
  <si>
    <t>0412</t>
  </si>
  <si>
    <t>121</t>
  </si>
  <si>
    <t>122</t>
  </si>
  <si>
    <t>0368215</t>
  </si>
  <si>
    <t>241</t>
  </si>
  <si>
    <t>0368214</t>
  </si>
  <si>
    <t>246</t>
  </si>
  <si>
    <t>248</t>
  </si>
  <si>
    <t>0801</t>
  </si>
  <si>
    <t xml:space="preserve">к   муниципальной программе "Реформирование и модернизация жилищно-коммунального хозяйства и повышения энергетической эффективности на территории Туруханского района" </t>
  </si>
  <si>
    <t>0104</t>
  </si>
  <si>
    <t xml:space="preserve">«Создание условий для безубыточной деятельности организаций  жилищно-коммунального хозяйства» </t>
  </si>
  <si>
    <t xml:space="preserve">«Организация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района» </t>
  </si>
  <si>
    <t>«Развитие и модернизация объектов коммунальной инфраструктуры»</t>
  </si>
  <si>
    <t>«Энергосбережение и повышение энергетической эффективности в Туруханском районе»</t>
  </si>
  <si>
    <t>«Обеспечение населения чистой питьевой водой»</t>
  </si>
  <si>
    <t xml:space="preserve">«Обеспечение условий реализации программы и прочие мерроприятия» </t>
  </si>
  <si>
    <t>831</t>
  </si>
  <si>
    <t>129</t>
  </si>
  <si>
    <t>0340083190</t>
  </si>
  <si>
    <t>Информация о ресурсном обеспечении муниципальной программы Туруханского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</si>
  <si>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Итого на очередной финансовый год и плановый период</t>
  </si>
  <si>
    <t>план</t>
  </si>
  <si>
    <t>№ п/п</t>
  </si>
  <si>
    <t>1.</t>
  </si>
  <si>
    <t>1.6.</t>
  </si>
  <si>
    <t>1.5.</t>
  </si>
  <si>
    <t>1.4.</t>
  </si>
  <si>
    <t>1.3.</t>
  </si>
  <si>
    <t>1.2.</t>
  </si>
  <si>
    <t>1.1.</t>
  </si>
  <si>
    <t>Статус (муниципальная программа Туруханского района, подпрограмма)</t>
  </si>
  <si>
    <t>Наименование программы Туруханского района, подпрограммы</t>
  </si>
  <si>
    <t>Наименование главного распорядителя бюджетных средств (далее - ГРБС)</t>
  </si>
  <si>
    <t>0340083360</t>
  </si>
  <si>
    <t>0370075720</t>
  </si>
  <si>
    <t>0368217</t>
  </si>
  <si>
    <t xml:space="preserve"> 0340075770</t>
  </si>
  <si>
    <t>0340075700</t>
  </si>
  <si>
    <t>0340082060</t>
  </si>
  <si>
    <t xml:space="preserve"> 0350082090</t>
  </si>
  <si>
    <t xml:space="preserve"> 0350083010</t>
  </si>
  <si>
    <t>0350083010</t>
  </si>
  <si>
    <t>0380082950</t>
  </si>
  <si>
    <t xml:space="preserve"> 0380080460</t>
  </si>
  <si>
    <t>0380080460</t>
  </si>
  <si>
    <t xml:space="preserve"> 0380080460 </t>
  </si>
  <si>
    <t>Приложение № 8</t>
  </si>
  <si>
    <t>0113</t>
  </si>
  <si>
    <t>852</t>
  </si>
  <si>
    <t>853</t>
  </si>
  <si>
    <t>0330075710</t>
  </si>
  <si>
    <t>0340083650</t>
  </si>
  <si>
    <t>0340083560</t>
  </si>
  <si>
    <t>414</t>
  </si>
  <si>
    <t>03700S5720</t>
  </si>
  <si>
    <t>0380083730</t>
  </si>
  <si>
    <t>0350083740</t>
  </si>
  <si>
    <t xml:space="preserve">к постановлению 
администрации  Туруханского района </t>
  </si>
  <si>
    <t>811</t>
  </si>
  <si>
    <t>Приложение № 3</t>
  </si>
  <si>
    <t xml:space="preserve">от 26.07.2018 №   883-п       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</si>
</sst>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_-* #,##0.000_р_._-;\-* #,##0.000_р_._-;_-* &quot;-&quot;???_р_._-;_-@_-"/>
    <numFmt numFmtId="195" formatCode="_(* #,##0.0_);_(* \(#,##0.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-* #,##0.000_р_._-;\-* #,##0.000_р_._-;_-* &quot;-&quot;??_р_._-;_-@_-"/>
    <numFmt numFmtId="199" formatCode="#,##0.000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96" fontId="3" fillId="33" borderId="10" xfId="59" applyNumberFormat="1" applyFont="1" applyFill="1" applyBorder="1" applyAlignment="1">
      <alignment horizontal="center" vertical="center" wrapText="1"/>
    </xf>
    <xf numFmtId="196" fontId="3" fillId="0" borderId="10" xfId="59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6" fontId="1" fillId="33" borderId="10" xfId="0" applyNumberFormat="1" applyFont="1" applyFill="1" applyBorder="1" applyAlignment="1">
      <alignment horizontal="center" vertical="center" wrapText="1"/>
    </xf>
    <xf numFmtId="196" fontId="1" fillId="33" borderId="10" xfId="59" applyNumberFormat="1" applyFont="1" applyFill="1" applyBorder="1" applyAlignment="1">
      <alignment horizontal="center" vertical="center" wrapText="1"/>
    </xf>
    <xf numFmtId="196" fontId="1" fillId="33" borderId="10" xfId="59" applyNumberFormat="1" applyFont="1" applyFill="1" applyBorder="1" applyAlignment="1">
      <alignment horizontal="center" wrapText="1"/>
    </xf>
    <xf numFmtId="196" fontId="3" fillId="33" borderId="10" xfId="0" applyNumberFormat="1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right" vertical="center"/>
    </xf>
    <xf numFmtId="196" fontId="1" fillId="33" borderId="10" xfId="0" applyNumberFormat="1" applyFont="1" applyFill="1" applyBorder="1" applyAlignment="1">
      <alignment horizontal="center" wrapText="1"/>
    </xf>
    <xf numFmtId="196" fontId="1" fillId="0" borderId="0" xfId="0" applyNumberFormat="1" applyFont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2"/>
  <sheetViews>
    <sheetView tabSelected="1" zoomScalePageLayoutView="0" workbookViewId="0" topLeftCell="C1">
      <selection activeCell="I3" sqref="I3"/>
    </sheetView>
  </sheetViews>
  <sheetFormatPr defaultColWidth="17.7109375" defaultRowHeight="12.75"/>
  <cols>
    <col min="1" max="1" width="9.140625" style="1" customWidth="1"/>
    <col min="2" max="2" width="28.421875" style="3" customWidth="1"/>
    <col min="3" max="3" width="38.140625" style="3" customWidth="1"/>
    <col min="4" max="4" width="29.8515625" style="3" customWidth="1"/>
    <col min="5" max="5" width="6.8515625" style="3" bestFit="1" customWidth="1"/>
    <col min="6" max="6" width="11.00390625" style="3" bestFit="1" customWidth="1"/>
    <col min="7" max="7" width="13.8515625" style="3" bestFit="1" customWidth="1"/>
    <col min="8" max="8" width="5.00390625" style="3" bestFit="1" customWidth="1"/>
    <col min="9" max="11" width="16.8515625" style="3" bestFit="1" customWidth="1"/>
    <col min="12" max="12" width="18.28125" style="3" customWidth="1"/>
    <col min="13" max="13" width="16.8515625" style="3" customWidth="1"/>
    <col min="14" max="16384" width="17.7109375" style="3" customWidth="1"/>
  </cols>
  <sheetData>
    <row r="1" ht="15.75">
      <c r="I1" s="3" t="s">
        <v>89</v>
      </c>
    </row>
    <row r="2" spans="9:10" ht="15.75">
      <c r="I2" s="47" t="s">
        <v>87</v>
      </c>
      <c r="J2" s="48"/>
    </row>
    <row r="3" ht="15.75">
      <c r="I3" s="3" t="s">
        <v>90</v>
      </c>
    </row>
    <row r="6" spans="7:12" ht="15.75">
      <c r="G6" s="5"/>
      <c r="H6" s="5"/>
      <c r="I6" s="31" t="s">
        <v>76</v>
      </c>
      <c r="J6" s="31"/>
      <c r="K6" s="31"/>
      <c r="L6" s="31"/>
    </row>
    <row r="7" spans="7:12" ht="15.75">
      <c r="G7" s="5"/>
      <c r="H7" s="5"/>
      <c r="I7" s="31" t="s">
        <v>38</v>
      </c>
      <c r="J7" s="31"/>
      <c r="K7" s="31"/>
      <c r="L7" s="31"/>
    </row>
    <row r="8" spans="7:12" ht="15.75">
      <c r="G8" s="5"/>
      <c r="H8" s="5"/>
      <c r="I8" s="31"/>
      <c r="J8" s="31"/>
      <c r="K8" s="31"/>
      <c r="L8" s="31"/>
    </row>
    <row r="9" spans="7:12" ht="15.75">
      <c r="G9" s="5"/>
      <c r="H9" s="5"/>
      <c r="I9" s="32"/>
      <c r="J9" s="32"/>
      <c r="K9" s="32"/>
      <c r="L9" s="32"/>
    </row>
    <row r="10" spans="7:12" ht="15.75">
      <c r="G10" s="5"/>
      <c r="H10" s="5"/>
      <c r="I10" s="26"/>
      <c r="J10" s="26"/>
      <c r="K10" s="26"/>
      <c r="L10" s="26"/>
    </row>
    <row r="12" spans="2:12" s="1" customFormat="1" ht="54" customHeight="1">
      <c r="B12" s="34" t="s">
        <v>49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29" ht="15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39" customHeight="1">
      <c r="A14" s="33" t="s">
        <v>52</v>
      </c>
      <c r="B14" s="29" t="s">
        <v>60</v>
      </c>
      <c r="C14" s="29" t="s">
        <v>61</v>
      </c>
      <c r="D14" s="29" t="s">
        <v>62</v>
      </c>
      <c r="E14" s="33" t="s">
        <v>0</v>
      </c>
      <c r="F14" s="33"/>
      <c r="G14" s="33"/>
      <c r="H14" s="33"/>
      <c r="I14" s="2">
        <v>2018</v>
      </c>
      <c r="J14" s="2">
        <v>2019</v>
      </c>
      <c r="K14" s="2">
        <v>2020</v>
      </c>
      <c r="L14" s="29" t="s">
        <v>50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40.5" customHeight="1">
      <c r="A15" s="33"/>
      <c r="B15" s="30"/>
      <c r="C15" s="30"/>
      <c r="D15" s="30"/>
      <c r="E15" s="2" t="s">
        <v>1</v>
      </c>
      <c r="F15" s="2" t="s">
        <v>2</v>
      </c>
      <c r="G15" s="2" t="s">
        <v>3</v>
      </c>
      <c r="H15" s="2" t="s">
        <v>4</v>
      </c>
      <c r="I15" s="2" t="s">
        <v>51</v>
      </c>
      <c r="J15" s="2" t="s">
        <v>51</v>
      </c>
      <c r="K15" s="2" t="s">
        <v>51</v>
      </c>
      <c r="L15" s="3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1.5">
      <c r="A16" s="33" t="s">
        <v>53</v>
      </c>
      <c r="B16" s="29" t="s">
        <v>5</v>
      </c>
      <c r="C16" s="27" t="s">
        <v>11</v>
      </c>
      <c r="D16" s="6" t="s">
        <v>6</v>
      </c>
      <c r="E16" s="2" t="s">
        <v>10</v>
      </c>
      <c r="F16" s="2" t="s">
        <v>10</v>
      </c>
      <c r="G16" s="2" t="s">
        <v>10</v>
      </c>
      <c r="H16" s="2" t="s">
        <v>10</v>
      </c>
      <c r="I16" s="15">
        <f>I23+I26+I37+I45+I54+I58</f>
        <v>1053948.883</v>
      </c>
      <c r="J16" s="15">
        <f>J23+J26+J37+J45+J54+J58</f>
        <v>1067993.349</v>
      </c>
      <c r="K16" s="15">
        <f>K23+K26+K37+K45+K54+K58</f>
        <v>1069463.849</v>
      </c>
      <c r="L16" s="15">
        <f>L23+L26+L37+L45+L54+L58</f>
        <v>3191406.081</v>
      </c>
      <c r="M16" s="1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>
      <c r="A17" s="51"/>
      <c r="B17" s="36"/>
      <c r="C17" s="28"/>
      <c r="D17" s="6" t="s">
        <v>7</v>
      </c>
      <c r="E17" s="11"/>
      <c r="F17" s="11"/>
      <c r="G17" s="11"/>
      <c r="H17" s="11"/>
      <c r="I17" s="16"/>
      <c r="J17" s="16"/>
      <c r="K17" s="16"/>
      <c r="L17" s="1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31.5">
      <c r="A18" s="51"/>
      <c r="B18" s="36"/>
      <c r="C18" s="28"/>
      <c r="D18" s="6" t="s">
        <v>21</v>
      </c>
      <c r="E18" s="11" t="s">
        <v>24</v>
      </c>
      <c r="F18" s="11"/>
      <c r="G18" s="11"/>
      <c r="H18" s="11"/>
      <c r="I18" s="16">
        <f>I23+I26+I37+I47+I48+I54+I58+I45</f>
        <v>1053948.883</v>
      </c>
      <c r="J18" s="16">
        <f>J23+J26+J37+J47+J48+J54+J58+J45</f>
        <v>1067993.349</v>
      </c>
      <c r="K18" s="16">
        <f>K23+K26+K37+K47+K48+K54+K58+K45</f>
        <v>1069463.849</v>
      </c>
      <c r="L18" s="16">
        <f>L23+L26+L37+L45+L54+L58-L19-L20-L21-L22</f>
        <v>3191406.081</v>
      </c>
      <c r="M18" s="10"/>
      <c r="N18" s="1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31.5">
      <c r="A19" s="51"/>
      <c r="B19" s="36"/>
      <c r="C19" s="28"/>
      <c r="D19" s="6" t="s">
        <v>16</v>
      </c>
      <c r="E19" s="11" t="s">
        <v>33</v>
      </c>
      <c r="F19" s="11"/>
      <c r="G19" s="11"/>
      <c r="H19" s="11"/>
      <c r="I19" s="16">
        <f aca="true" t="shared" si="0" ref="I19:K22">I49</f>
        <v>0</v>
      </c>
      <c r="J19" s="16">
        <f t="shared" si="0"/>
        <v>0</v>
      </c>
      <c r="K19" s="16">
        <f t="shared" si="0"/>
        <v>0</v>
      </c>
      <c r="L19" s="16">
        <f aca="true" t="shared" si="1" ref="L19:L32">SUM(I19:K19)</f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>
      <c r="A20" s="51"/>
      <c r="B20" s="36"/>
      <c r="C20" s="28"/>
      <c r="D20" s="6" t="s">
        <v>18</v>
      </c>
      <c r="E20" s="11" t="s">
        <v>26</v>
      </c>
      <c r="F20" s="11"/>
      <c r="G20" s="11"/>
      <c r="H20" s="11"/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1"/>
        <v>0</v>
      </c>
      <c r="M20" s="1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>
      <c r="A21" s="51"/>
      <c r="B21" s="36"/>
      <c r="C21" s="28"/>
      <c r="D21" s="6" t="s">
        <v>17</v>
      </c>
      <c r="E21" s="11" t="s">
        <v>28</v>
      </c>
      <c r="F21" s="11"/>
      <c r="G21" s="11"/>
      <c r="H21" s="11"/>
      <c r="I21" s="16">
        <f t="shared" si="0"/>
        <v>0</v>
      </c>
      <c r="J21" s="16">
        <f t="shared" si="0"/>
        <v>0</v>
      </c>
      <c r="K21" s="16">
        <f t="shared" si="0"/>
        <v>0</v>
      </c>
      <c r="L21" s="16">
        <f t="shared" si="1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>
      <c r="A22" s="51"/>
      <c r="B22" s="36"/>
      <c r="C22" s="28"/>
      <c r="D22" s="6" t="s">
        <v>19</v>
      </c>
      <c r="E22" s="11" t="s">
        <v>35</v>
      </c>
      <c r="F22" s="11"/>
      <c r="G22" s="11"/>
      <c r="H22" s="11"/>
      <c r="I22" s="16">
        <f t="shared" si="0"/>
        <v>0</v>
      </c>
      <c r="J22" s="16">
        <f t="shared" si="0"/>
        <v>0</v>
      </c>
      <c r="K22" s="16">
        <f t="shared" si="0"/>
        <v>0</v>
      </c>
      <c r="L22" s="16">
        <f t="shared" si="1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1.5" customHeight="1">
      <c r="A23" s="29" t="s">
        <v>59</v>
      </c>
      <c r="B23" s="43" t="s">
        <v>8</v>
      </c>
      <c r="C23" s="38" t="s">
        <v>42</v>
      </c>
      <c r="D23" s="12" t="s">
        <v>6</v>
      </c>
      <c r="E23" s="13"/>
      <c r="F23" s="13"/>
      <c r="G23" s="13"/>
      <c r="H23" s="13"/>
      <c r="I23" s="14">
        <f>I25</f>
        <v>0</v>
      </c>
      <c r="J23" s="14">
        <f>J25</f>
        <v>0</v>
      </c>
      <c r="K23" s="14">
        <f>K25</f>
        <v>0</v>
      </c>
      <c r="L23" s="14">
        <f>L25</f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>
      <c r="A24" s="36"/>
      <c r="B24" s="44"/>
      <c r="C24" s="42"/>
      <c r="D24" s="12" t="s">
        <v>7</v>
      </c>
      <c r="E24" s="13"/>
      <c r="F24" s="13"/>
      <c r="G24" s="13"/>
      <c r="H24" s="13"/>
      <c r="I24" s="17"/>
      <c r="J24" s="17"/>
      <c r="K24" s="17"/>
      <c r="L24" s="14">
        <f t="shared" si="1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31.5">
      <c r="A25" s="36"/>
      <c r="B25" s="44"/>
      <c r="C25" s="42"/>
      <c r="D25" s="24" t="s">
        <v>21</v>
      </c>
      <c r="E25" s="13" t="s">
        <v>24</v>
      </c>
      <c r="F25" s="13" t="s">
        <v>22</v>
      </c>
      <c r="G25" s="13" t="s">
        <v>80</v>
      </c>
      <c r="H25" s="13" t="s">
        <v>23</v>
      </c>
      <c r="I25" s="18">
        <v>0</v>
      </c>
      <c r="J25" s="18"/>
      <c r="K25" s="18"/>
      <c r="L25" s="14">
        <f t="shared" si="1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1.5" customHeight="1">
      <c r="A26" s="33" t="s">
        <v>58</v>
      </c>
      <c r="B26" s="43" t="s">
        <v>9</v>
      </c>
      <c r="C26" s="38" t="s">
        <v>40</v>
      </c>
      <c r="D26" s="12" t="s">
        <v>6</v>
      </c>
      <c r="E26" s="13"/>
      <c r="F26" s="13"/>
      <c r="G26" s="13"/>
      <c r="H26" s="13"/>
      <c r="I26" s="14">
        <f>SUM(I28:I36)</f>
        <v>1000158.259</v>
      </c>
      <c r="J26" s="14">
        <f>SUM(J28:J36)</f>
        <v>1014229.759</v>
      </c>
      <c r="K26" s="14">
        <f>SUM(K28:K36)</f>
        <v>1015700.259</v>
      </c>
      <c r="L26" s="14">
        <f t="shared" si="1"/>
        <v>3030088.277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>
      <c r="A27" s="33"/>
      <c r="B27" s="44"/>
      <c r="C27" s="42"/>
      <c r="D27" s="12" t="s">
        <v>7</v>
      </c>
      <c r="E27" s="13"/>
      <c r="F27" s="13"/>
      <c r="G27" s="13"/>
      <c r="H27" s="13"/>
      <c r="I27" s="17"/>
      <c r="J27" s="17"/>
      <c r="K27" s="17"/>
      <c r="L27" s="14">
        <f t="shared" si="1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>
      <c r="A28" s="33"/>
      <c r="B28" s="44"/>
      <c r="C28" s="42"/>
      <c r="D28" s="38" t="s">
        <v>21</v>
      </c>
      <c r="E28" s="13" t="s">
        <v>24</v>
      </c>
      <c r="F28" s="13" t="s">
        <v>27</v>
      </c>
      <c r="G28" s="13" t="s">
        <v>66</v>
      </c>
      <c r="H28" s="13" t="s">
        <v>88</v>
      </c>
      <c r="I28" s="18">
        <v>546344.2</v>
      </c>
      <c r="J28" s="18">
        <v>544415.7</v>
      </c>
      <c r="K28" s="18">
        <v>545886.2</v>
      </c>
      <c r="L28" s="14">
        <f t="shared" si="1"/>
        <v>1636646.0999999999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>
      <c r="A29" s="33"/>
      <c r="B29" s="44"/>
      <c r="C29" s="42"/>
      <c r="D29" s="42"/>
      <c r="E29" s="13" t="s">
        <v>24</v>
      </c>
      <c r="F29" s="13" t="s">
        <v>27</v>
      </c>
      <c r="G29" s="13" t="s">
        <v>67</v>
      </c>
      <c r="H29" s="13" t="s">
        <v>88</v>
      </c>
      <c r="I29" s="18">
        <v>310039.4</v>
      </c>
      <c r="J29" s="18">
        <v>310039.4</v>
      </c>
      <c r="K29" s="18">
        <v>310039.4</v>
      </c>
      <c r="L29" s="14">
        <f t="shared" si="1"/>
        <v>930118.2000000001</v>
      </c>
      <c r="M29" s="2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>
      <c r="A30" s="33"/>
      <c r="B30" s="44"/>
      <c r="C30" s="42"/>
      <c r="D30" s="42"/>
      <c r="E30" s="13" t="s">
        <v>24</v>
      </c>
      <c r="F30" s="13" t="s">
        <v>25</v>
      </c>
      <c r="G30" s="13" t="s">
        <v>68</v>
      </c>
      <c r="H30" s="13" t="s">
        <v>23</v>
      </c>
      <c r="I30" s="18">
        <v>69000</v>
      </c>
      <c r="J30" s="18">
        <v>85000</v>
      </c>
      <c r="K30" s="18">
        <v>85000</v>
      </c>
      <c r="L30" s="14">
        <f t="shared" si="1"/>
        <v>239000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>
      <c r="A31" s="33"/>
      <c r="B31" s="44"/>
      <c r="C31" s="42"/>
      <c r="D31" s="42"/>
      <c r="E31" s="13" t="s">
        <v>24</v>
      </c>
      <c r="F31" s="13" t="s">
        <v>25</v>
      </c>
      <c r="G31" s="13" t="s">
        <v>68</v>
      </c>
      <c r="H31" s="13" t="s">
        <v>88</v>
      </c>
      <c r="I31" s="18">
        <v>48390</v>
      </c>
      <c r="J31" s="18">
        <v>48390</v>
      </c>
      <c r="K31" s="18">
        <v>48390</v>
      </c>
      <c r="L31" s="14">
        <f t="shared" si="1"/>
        <v>145170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>
      <c r="A32" s="33"/>
      <c r="B32" s="44"/>
      <c r="C32" s="42"/>
      <c r="D32" s="42"/>
      <c r="E32" s="13" t="s">
        <v>24</v>
      </c>
      <c r="F32" s="13" t="s">
        <v>27</v>
      </c>
      <c r="G32" s="13" t="s">
        <v>48</v>
      </c>
      <c r="H32" s="13" t="s">
        <v>23</v>
      </c>
      <c r="I32" s="18">
        <v>14512.41</v>
      </c>
      <c r="J32" s="18">
        <v>14512.41</v>
      </c>
      <c r="K32" s="18">
        <v>14512.41</v>
      </c>
      <c r="L32" s="14">
        <f t="shared" si="1"/>
        <v>43537.229999999996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>
      <c r="A33" s="33"/>
      <c r="B33" s="44"/>
      <c r="C33" s="42"/>
      <c r="D33" s="42"/>
      <c r="E33" s="13" t="s">
        <v>24</v>
      </c>
      <c r="F33" s="13" t="s">
        <v>27</v>
      </c>
      <c r="G33" s="13" t="s">
        <v>63</v>
      </c>
      <c r="H33" s="13" t="s">
        <v>88</v>
      </c>
      <c r="I33" s="18">
        <v>417.512</v>
      </c>
      <c r="J33" s="18">
        <v>417.512</v>
      </c>
      <c r="K33" s="18">
        <v>417.512</v>
      </c>
      <c r="L33" s="14">
        <f>SUM(I33:K33)</f>
        <v>1252.536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>
      <c r="A34" s="33"/>
      <c r="B34" s="44"/>
      <c r="C34" s="42"/>
      <c r="D34" s="42"/>
      <c r="E34" s="13" t="s">
        <v>24</v>
      </c>
      <c r="F34" s="13" t="s">
        <v>27</v>
      </c>
      <c r="G34" s="13" t="s">
        <v>63</v>
      </c>
      <c r="H34" s="13" t="s">
        <v>23</v>
      </c>
      <c r="I34" s="18">
        <v>2195.49</v>
      </c>
      <c r="J34" s="18">
        <v>2195.49</v>
      </c>
      <c r="K34" s="18">
        <v>2195.49</v>
      </c>
      <c r="L34" s="14">
        <f>SUM(I34:K34)</f>
        <v>6586.469999999999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>
      <c r="A35" s="33"/>
      <c r="B35" s="44"/>
      <c r="C35" s="42"/>
      <c r="D35" s="42"/>
      <c r="E35" s="13" t="s">
        <v>24</v>
      </c>
      <c r="F35" s="13" t="s">
        <v>27</v>
      </c>
      <c r="G35" s="13" t="s">
        <v>81</v>
      </c>
      <c r="H35" s="13" t="s">
        <v>88</v>
      </c>
      <c r="I35" s="18">
        <v>6610</v>
      </c>
      <c r="J35" s="18">
        <v>6610</v>
      </c>
      <c r="K35" s="18">
        <v>6610</v>
      </c>
      <c r="L35" s="14">
        <f>SUM(I35:K35)</f>
        <v>19830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>
      <c r="A36" s="33"/>
      <c r="B36" s="44"/>
      <c r="C36" s="42"/>
      <c r="D36" s="42"/>
      <c r="E36" s="13" t="s">
        <v>24</v>
      </c>
      <c r="F36" s="13" t="s">
        <v>27</v>
      </c>
      <c r="G36" s="13" t="s">
        <v>82</v>
      </c>
      <c r="H36" s="13" t="s">
        <v>88</v>
      </c>
      <c r="I36" s="18">
        <v>2649.247</v>
      </c>
      <c r="J36" s="18">
        <v>2649.247</v>
      </c>
      <c r="K36" s="18">
        <v>2649.247</v>
      </c>
      <c r="L36" s="14">
        <f>SUM(I36:K36)</f>
        <v>7947.741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31.5">
      <c r="A37" s="33" t="s">
        <v>57</v>
      </c>
      <c r="B37" s="43" t="s">
        <v>12</v>
      </c>
      <c r="C37" s="38" t="s">
        <v>41</v>
      </c>
      <c r="D37" s="12" t="s">
        <v>6</v>
      </c>
      <c r="E37" s="13"/>
      <c r="F37" s="13"/>
      <c r="G37" s="13"/>
      <c r="H37" s="13"/>
      <c r="I37" s="14">
        <f>I39+I40+I42+I43+I44+I41</f>
        <v>30046.546000000002</v>
      </c>
      <c r="J37" s="14">
        <f>J39+J40+J42+J43+J44+J41</f>
        <v>30917.216</v>
      </c>
      <c r="K37" s="14">
        <f>K39+K40+K42+K43+K44+K41</f>
        <v>30917.216</v>
      </c>
      <c r="L37" s="14">
        <f>L39+L40+L42+L43+L44+L41</f>
        <v>91880.978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>
      <c r="A38" s="33"/>
      <c r="B38" s="44"/>
      <c r="C38" s="42"/>
      <c r="D38" s="12" t="s">
        <v>7</v>
      </c>
      <c r="E38" s="13"/>
      <c r="F38" s="13"/>
      <c r="G38" s="13"/>
      <c r="H38" s="13"/>
      <c r="I38" s="17"/>
      <c r="J38" s="17"/>
      <c r="K38" s="17"/>
      <c r="L38" s="14">
        <f aca="true" t="shared" si="2" ref="L38:L53">SUM(I38:K38)</f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>
      <c r="A39" s="33"/>
      <c r="B39" s="44"/>
      <c r="C39" s="42"/>
      <c r="D39" s="38" t="s">
        <v>21</v>
      </c>
      <c r="E39" s="13" t="s">
        <v>24</v>
      </c>
      <c r="F39" s="13" t="s">
        <v>25</v>
      </c>
      <c r="G39" s="13" t="s">
        <v>69</v>
      </c>
      <c r="H39" s="13" t="s">
        <v>26</v>
      </c>
      <c r="I39" s="17">
        <v>5171.546</v>
      </c>
      <c r="J39" s="17">
        <v>5171.546</v>
      </c>
      <c r="K39" s="17">
        <v>5171.546</v>
      </c>
      <c r="L39" s="14">
        <f t="shared" si="2"/>
        <v>15514.638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>
      <c r="A40" s="33"/>
      <c r="B40" s="44"/>
      <c r="C40" s="42"/>
      <c r="D40" s="42"/>
      <c r="E40" s="13" t="s">
        <v>24</v>
      </c>
      <c r="F40" s="13" t="s">
        <v>25</v>
      </c>
      <c r="G40" s="13" t="s">
        <v>71</v>
      </c>
      <c r="H40" s="13" t="s">
        <v>79</v>
      </c>
      <c r="I40" s="18">
        <v>0</v>
      </c>
      <c r="J40" s="18"/>
      <c r="K40" s="18"/>
      <c r="L40" s="14">
        <f t="shared" si="2"/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>
      <c r="A41" s="33"/>
      <c r="B41" s="44"/>
      <c r="C41" s="42"/>
      <c r="D41" s="42"/>
      <c r="E41" s="13" t="s">
        <v>24</v>
      </c>
      <c r="F41" s="13" t="s">
        <v>25</v>
      </c>
      <c r="G41" s="13" t="s">
        <v>86</v>
      </c>
      <c r="H41" s="13" t="s">
        <v>26</v>
      </c>
      <c r="I41" s="18">
        <v>15250</v>
      </c>
      <c r="J41" s="18">
        <v>15000</v>
      </c>
      <c r="K41" s="18">
        <v>15000</v>
      </c>
      <c r="L41" s="14">
        <f>SUM(I41:K41)</f>
        <v>45250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>
      <c r="A42" s="33"/>
      <c r="B42" s="44"/>
      <c r="C42" s="42"/>
      <c r="D42" s="42"/>
      <c r="E42" s="13" t="s">
        <v>24</v>
      </c>
      <c r="F42" s="13" t="s">
        <v>25</v>
      </c>
      <c r="G42" s="13" t="s">
        <v>71</v>
      </c>
      <c r="H42" s="13" t="s">
        <v>79</v>
      </c>
      <c r="I42" s="18">
        <v>5</v>
      </c>
      <c r="J42" s="18">
        <v>5</v>
      </c>
      <c r="K42" s="18">
        <v>5</v>
      </c>
      <c r="L42" s="14">
        <f t="shared" si="2"/>
        <v>15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>
      <c r="A43" s="33"/>
      <c r="B43" s="45"/>
      <c r="C43" s="39"/>
      <c r="D43" s="39"/>
      <c r="E43" s="13" t="s">
        <v>24</v>
      </c>
      <c r="F43" s="13" t="s">
        <v>25</v>
      </c>
      <c r="G43" s="13" t="s">
        <v>70</v>
      </c>
      <c r="H43" s="13" t="s">
        <v>28</v>
      </c>
      <c r="I43" s="18">
        <v>2000</v>
      </c>
      <c r="J43" s="18">
        <v>3285.67</v>
      </c>
      <c r="K43" s="18">
        <v>3285.67</v>
      </c>
      <c r="L43" s="14">
        <f t="shared" si="2"/>
        <v>8571.34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>
      <c r="A44" s="33"/>
      <c r="B44" s="46"/>
      <c r="C44" s="40"/>
      <c r="D44" s="40"/>
      <c r="E44" s="13" t="s">
        <v>24</v>
      </c>
      <c r="F44" s="13" t="s">
        <v>25</v>
      </c>
      <c r="G44" s="13" t="s">
        <v>71</v>
      </c>
      <c r="H44" s="13" t="s">
        <v>23</v>
      </c>
      <c r="I44" s="18">
        <v>7620</v>
      </c>
      <c r="J44" s="18">
        <v>7455</v>
      </c>
      <c r="K44" s="18">
        <v>7455</v>
      </c>
      <c r="L44" s="14">
        <f t="shared" si="2"/>
        <v>22530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31.5">
      <c r="A45" s="49" t="s">
        <v>56</v>
      </c>
      <c r="B45" s="41" t="s">
        <v>13</v>
      </c>
      <c r="C45" s="37" t="s">
        <v>43</v>
      </c>
      <c r="D45" s="12" t="s">
        <v>6</v>
      </c>
      <c r="E45" s="13"/>
      <c r="F45" s="13"/>
      <c r="G45" s="13"/>
      <c r="H45" s="13"/>
      <c r="I45" s="14">
        <f>SUM(I47:I53)</f>
        <v>0</v>
      </c>
      <c r="J45" s="14">
        <f>SUM(J47:J53)</f>
        <v>0</v>
      </c>
      <c r="K45" s="14">
        <f>SUM(K47:K53)</f>
        <v>0</v>
      </c>
      <c r="L45" s="14">
        <f t="shared" si="2"/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>
      <c r="A46" s="50"/>
      <c r="B46" s="41"/>
      <c r="C46" s="37"/>
      <c r="D46" s="12" t="s">
        <v>7</v>
      </c>
      <c r="E46" s="13"/>
      <c r="F46" s="13"/>
      <c r="G46" s="13"/>
      <c r="H46" s="13"/>
      <c r="I46" s="17"/>
      <c r="J46" s="17"/>
      <c r="K46" s="17"/>
      <c r="L46" s="14">
        <f t="shared" si="2"/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>
      <c r="A47" s="50"/>
      <c r="B47" s="41"/>
      <c r="C47" s="37"/>
      <c r="D47" s="38" t="s">
        <v>21</v>
      </c>
      <c r="E47" s="13" t="s">
        <v>24</v>
      </c>
      <c r="F47" s="13" t="s">
        <v>27</v>
      </c>
      <c r="G47" s="13" t="s">
        <v>32</v>
      </c>
      <c r="H47" s="13" t="s">
        <v>23</v>
      </c>
      <c r="I47" s="17"/>
      <c r="J47" s="17"/>
      <c r="K47" s="17"/>
      <c r="L47" s="14">
        <f t="shared" si="2"/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>
      <c r="A48" s="50"/>
      <c r="B48" s="41"/>
      <c r="C48" s="37"/>
      <c r="D48" s="42"/>
      <c r="E48" s="13" t="s">
        <v>24</v>
      </c>
      <c r="F48" s="13" t="s">
        <v>27</v>
      </c>
      <c r="G48" s="13" t="s">
        <v>65</v>
      </c>
      <c r="H48" s="13" t="s">
        <v>23</v>
      </c>
      <c r="I48" s="17"/>
      <c r="J48" s="17"/>
      <c r="K48" s="17"/>
      <c r="L48" s="14">
        <f t="shared" si="2"/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31.5">
      <c r="A49" s="50"/>
      <c r="B49" s="41"/>
      <c r="C49" s="37"/>
      <c r="D49" s="12" t="s">
        <v>16</v>
      </c>
      <c r="E49" s="13" t="s">
        <v>33</v>
      </c>
      <c r="F49" s="13" t="s">
        <v>27</v>
      </c>
      <c r="G49" s="13" t="s">
        <v>34</v>
      </c>
      <c r="H49" s="13" t="s">
        <v>28</v>
      </c>
      <c r="I49" s="17"/>
      <c r="J49" s="17"/>
      <c r="K49" s="17"/>
      <c r="L49" s="14">
        <f t="shared" si="2"/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>
      <c r="A50" s="50"/>
      <c r="B50" s="41"/>
      <c r="C50" s="37"/>
      <c r="D50" s="12" t="s">
        <v>18</v>
      </c>
      <c r="E50" s="13" t="s">
        <v>26</v>
      </c>
      <c r="F50" s="13" t="s">
        <v>27</v>
      </c>
      <c r="G50" s="13" t="s">
        <v>34</v>
      </c>
      <c r="H50" s="13" t="s">
        <v>28</v>
      </c>
      <c r="I50" s="17">
        <v>0</v>
      </c>
      <c r="J50" s="17">
        <v>0</v>
      </c>
      <c r="K50" s="17">
        <v>0</v>
      </c>
      <c r="L50" s="14">
        <f t="shared" si="2"/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>
      <c r="A51" s="50"/>
      <c r="B51" s="41"/>
      <c r="C51" s="37"/>
      <c r="D51" s="12" t="s">
        <v>17</v>
      </c>
      <c r="E51" s="13" t="s">
        <v>28</v>
      </c>
      <c r="F51" s="13" t="s">
        <v>37</v>
      </c>
      <c r="G51" s="13" t="s">
        <v>34</v>
      </c>
      <c r="H51" s="13" t="s">
        <v>28</v>
      </c>
      <c r="I51" s="17">
        <v>0</v>
      </c>
      <c r="J51" s="17">
        <v>0</v>
      </c>
      <c r="K51" s="17">
        <v>0</v>
      </c>
      <c r="L51" s="14">
        <f t="shared" si="2"/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>
      <c r="A52" s="50"/>
      <c r="B52" s="41"/>
      <c r="C52" s="37"/>
      <c r="D52" s="12" t="s">
        <v>19</v>
      </c>
      <c r="E52" s="13" t="s">
        <v>35</v>
      </c>
      <c r="F52" s="13" t="s">
        <v>27</v>
      </c>
      <c r="G52" s="13" t="s">
        <v>34</v>
      </c>
      <c r="H52" s="13" t="s">
        <v>28</v>
      </c>
      <c r="I52" s="17">
        <v>0</v>
      </c>
      <c r="J52" s="17">
        <v>0</v>
      </c>
      <c r="K52" s="17">
        <v>0</v>
      </c>
      <c r="L52" s="14">
        <f t="shared" si="2"/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31.5">
      <c r="A53" s="50"/>
      <c r="B53" s="41"/>
      <c r="C53" s="37"/>
      <c r="D53" s="12" t="s">
        <v>20</v>
      </c>
      <c r="E53" s="13" t="s">
        <v>36</v>
      </c>
      <c r="F53" s="13" t="s">
        <v>27</v>
      </c>
      <c r="G53" s="13" t="s">
        <v>34</v>
      </c>
      <c r="H53" s="13" t="s">
        <v>28</v>
      </c>
      <c r="I53" s="17">
        <v>0</v>
      </c>
      <c r="J53" s="17">
        <v>0</v>
      </c>
      <c r="K53" s="17">
        <v>0</v>
      </c>
      <c r="L53" s="14">
        <f t="shared" si="2"/>
        <v>0</v>
      </c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31.5">
      <c r="A54" s="29" t="s">
        <v>55</v>
      </c>
      <c r="B54" s="43" t="s">
        <v>14</v>
      </c>
      <c r="C54" s="38" t="s">
        <v>44</v>
      </c>
      <c r="D54" s="12" t="s">
        <v>6</v>
      </c>
      <c r="E54" s="13"/>
      <c r="F54" s="13"/>
      <c r="G54" s="13"/>
      <c r="H54" s="13"/>
      <c r="I54" s="20">
        <f>I56+I57</f>
        <v>0</v>
      </c>
      <c r="J54" s="20">
        <f>J56+J57</f>
        <v>0</v>
      </c>
      <c r="K54" s="20">
        <f>K56+K57</f>
        <v>0</v>
      </c>
      <c r="L54" s="20">
        <f>L56+L57</f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>
      <c r="A55" s="36"/>
      <c r="B55" s="44"/>
      <c r="C55" s="42"/>
      <c r="D55" s="12" t="s">
        <v>7</v>
      </c>
      <c r="E55" s="13"/>
      <c r="F55" s="13"/>
      <c r="G55" s="13"/>
      <c r="H55" s="13"/>
      <c r="I55" s="17"/>
      <c r="J55" s="17"/>
      <c r="K55" s="17"/>
      <c r="L55" s="1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36"/>
      <c r="B56" s="44"/>
      <c r="C56" s="42"/>
      <c r="D56" s="38" t="s">
        <v>21</v>
      </c>
      <c r="E56" s="13" t="s">
        <v>24</v>
      </c>
      <c r="F56" s="13" t="s">
        <v>22</v>
      </c>
      <c r="G56" s="13" t="s">
        <v>64</v>
      </c>
      <c r="H56" s="13" t="s">
        <v>83</v>
      </c>
      <c r="I56" s="18">
        <v>0</v>
      </c>
      <c r="J56" s="18"/>
      <c r="K56" s="18"/>
      <c r="L56" s="14">
        <f>SUM(I56:K56)</f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>
      <c r="A57" s="36"/>
      <c r="B57" s="44"/>
      <c r="C57" s="42"/>
      <c r="D57" s="42"/>
      <c r="E57" s="13" t="s">
        <v>24</v>
      </c>
      <c r="F57" s="13" t="s">
        <v>22</v>
      </c>
      <c r="G57" s="13" t="s">
        <v>84</v>
      </c>
      <c r="H57" s="25" t="s">
        <v>83</v>
      </c>
      <c r="I57" s="18">
        <v>0</v>
      </c>
      <c r="J57" s="18"/>
      <c r="K57" s="21"/>
      <c r="L57" s="14">
        <f>SUM(I57:K57)</f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31.5">
      <c r="A58" s="49" t="s">
        <v>54</v>
      </c>
      <c r="B58" s="41" t="s">
        <v>15</v>
      </c>
      <c r="C58" s="37" t="s">
        <v>45</v>
      </c>
      <c r="D58" s="12" t="s">
        <v>6</v>
      </c>
      <c r="E58" s="13"/>
      <c r="F58" s="13"/>
      <c r="G58" s="13"/>
      <c r="H58" s="13"/>
      <c r="I58" s="20">
        <f>I60+I61+I62+I63+I64+I65+I66+I67+I68+I69+I70+I71</f>
        <v>23744.078</v>
      </c>
      <c r="J58" s="20">
        <f>J61+J62+J64+J65+J71+J63+J66+J60+J68+J67+J69+J70</f>
        <v>22846.374000000003</v>
      </c>
      <c r="K58" s="20">
        <f>K61+K62+K64+K65+K71+K63+K66+K60+K68+K67+K69+K70</f>
        <v>22846.374000000003</v>
      </c>
      <c r="L58" s="14">
        <f>SUM(I58:K58)</f>
        <v>69436.826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>
      <c r="A59" s="49"/>
      <c r="B59" s="41"/>
      <c r="C59" s="37"/>
      <c r="D59" s="12" t="s">
        <v>7</v>
      </c>
      <c r="E59" s="13"/>
      <c r="F59" s="13"/>
      <c r="G59" s="13"/>
      <c r="H59" s="13"/>
      <c r="I59" s="17"/>
      <c r="J59" s="17"/>
      <c r="K59" s="17"/>
      <c r="L59" s="1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>
      <c r="A60" s="49"/>
      <c r="B60" s="41"/>
      <c r="C60" s="37"/>
      <c r="D60" s="38" t="s">
        <v>21</v>
      </c>
      <c r="E60" s="13" t="s">
        <v>24</v>
      </c>
      <c r="F60" s="13" t="s">
        <v>39</v>
      </c>
      <c r="G60" s="13" t="s">
        <v>72</v>
      </c>
      <c r="H60" s="13" t="s">
        <v>26</v>
      </c>
      <c r="I60" s="17"/>
      <c r="J60" s="17"/>
      <c r="K60" s="17"/>
      <c r="L60" s="14">
        <f aca="true" t="shared" si="3" ref="L60:L71">SUM(I60:K60)</f>
        <v>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>
      <c r="A61" s="49"/>
      <c r="B61" s="41"/>
      <c r="C61" s="37"/>
      <c r="D61" s="39"/>
      <c r="E61" s="13" t="s">
        <v>24</v>
      </c>
      <c r="F61" s="13" t="s">
        <v>29</v>
      </c>
      <c r="G61" s="13" t="s">
        <v>73</v>
      </c>
      <c r="H61" s="13" t="s">
        <v>30</v>
      </c>
      <c r="I61" s="22">
        <v>11316.647</v>
      </c>
      <c r="J61" s="22">
        <v>11316.647</v>
      </c>
      <c r="K61" s="22">
        <v>11316.647</v>
      </c>
      <c r="L61" s="14">
        <f t="shared" si="3"/>
        <v>33949.941000000006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>
      <c r="A62" s="49"/>
      <c r="B62" s="41"/>
      <c r="C62" s="37"/>
      <c r="D62" s="39"/>
      <c r="E62" s="13" t="s">
        <v>24</v>
      </c>
      <c r="F62" s="13" t="s">
        <v>29</v>
      </c>
      <c r="G62" s="13" t="s">
        <v>74</v>
      </c>
      <c r="H62" s="13" t="s">
        <v>31</v>
      </c>
      <c r="I62" s="22">
        <v>2207.704</v>
      </c>
      <c r="J62" s="22">
        <v>1000</v>
      </c>
      <c r="K62" s="22">
        <v>1000</v>
      </c>
      <c r="L62" s="14">
        <f t="shared" si="3"/>
        <v>4207.704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>
      <c r="A63" s="49"/>
      <c r="B63" s="41"/>
      <c r="C63" s="37"/>
      <c r="D63" s="39"/>
      <c r="E63" s="13" t="s">
        <v>24</v>
      </c>
      <c r="F63" s="13" t="s">
        <v>29</v>
      </c>
      <c r="G63" s="13" t="s">
        <v>74</v>
      </c>
      <c r="H63" s="13" t="s">
        <v>47</v>
      </c>
      <c r="I63" s="19">
        <v>3426.312</v>
      </c>
      <c r="J63" s="19">
        <v>3426.312</v>
      </c>
      <c r="K63" s="19">
        <v>3426.312</v>
      </c>
      <c r="L63" s="14">
        <f t="shared" si="3"/>
        <v>10278.936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>
      <c r="A64" s="49"/>
      <c r="B64" s="41"/>
      <c r="C64" s="37"/>
      <c r="D64" s="39"/>
      <c r="E64" s="13" t="s">
        <v>24</v>
      </c>
      <c r="F64" s="13" t="s">
        <v>29</v>
      </c>
      <c r="G64" s="13" t="s">
        <v>75</v>
      </c>
      <c r="H64" s="13" t="s">
        <v>26</v>
      </c>
      <c r="I64" s="19"/>
      <c r="J64" s="19"/>
      <c r="K64" s="19"/>
      <c r="L64" s="14">
        <f t="shared" si="3"/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>
      <c r="A65" s="49"/>
      <c r="B65" s="41"/>
      <c r="C65" s="37"/>
      <c r="D65" s="39"/>
      <c r="E65" s="13" t="s">
        <v>24</v>
      </c>
      <c r="F65" s="13" t="s">
        <v>29</v>
      </c>
      <c r="G65" s="13" t="s">
        <v>73</v>
      </c>
      <c r="H65" s="13" t="s">
        <v>28</v>
      </c>
      <c r="I65" s="19">
        <v>2763.415</v>
      </c>
      <c r="J65" s="19">
        <v>2763.415</v>
      </c>
      <c r="K65" s="19">
        <v>2763.415</v>
      </c>
      <c r="L65" s="14">
        <f t="shared" si="3"/>
        <v>8290.244999999999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>
      <c r="A66" s="49"/>
      <c r="B66" s="41"/>
      <c r="C66" s="37"/>
      <c r="D66" s="39"/>
      <c r="E66" s="13" t="s">
        <v>24</v>
      </c>
      <c r="F66" s="13" t="s">
        <v>29</v>
      </c>
      <c r="G66" s="13" t="s">
        <v>74</v>
      </c>
      <c r="H66" s="13" t="s">
        <v>78</v>
      </c>
      <c r="I66" s="19">
        <v>15</v>
      </c>
      <c r="J66" s="19">
        <v>15</v>
      </c>
      <c r="K66" s="19">
        <v>15</v>
      </c>
      <c r="L66" s="14">
        <f t="shared" si="3"/>
        <v>45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>
      <c r="A67" s="49"/>
      <c r="B67" s="41"/>
      <c r="C67" s="37"/>
      <c r="D67" s="39"/>
      <c r="E67" s="13" t="s">
        <v>24</v>
      </c>
      <c r="F67" s="13" t="s">
        <v>29</v>
      </c>
      <c r="G67" s="13" t="s">
        <v>74</v>
      </c>
      <c r="H67" s="13" t="s">
        <v>46</v>
      </c>
      <c r="I67" s="19">
        <v>25</v>
      </c>
      <c r="J67" s="19">
        <v>25</v>
      </c>
      <c r="K67" s="19">
        <v>25</v>
      </c>
      <c r="L67" s="14">
        <f t="shared" si="3"/>
        <v>75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>
      <c r="A68" s="49"/>
      <c r="B68" s="41"/>
      <c r="C68" s="37"/>
      <c r="D68" s="39"/>
      <c r="E68" s="13" t="s">
        <v>24</v>
      </c>
      <c r="F68" s="13" t="s">
        <v>29</v>
      </c>
      <c r="G68" s="13" t="s">
        <v>74</v>
      </c>
      <c r="H68" s="13" t="s">
        <v>79</v>
      </c>
      <c r="I68" s="19">
        <v>0</v>
      </c>
      <c r="J68" s="19">
        <v>0</v>
      </c>
      <c r="K68" s="19">
        <v>0</v>
      </c>
      <c r="L68" s="14">
        <f>SUM(I68:K68)</f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>
      <c r="A69" s="49"/>
      <c r="B69" s="41"/>
      <c r="C69" s="37"/>
      <c r="D69" s="39"/>
      <c r="E69" s="13" t="s">
        <v>24</v>
      </c>
      <c r="F69" s="13" t="s">
        <v>77</v>
      </c>
      <c r="G69" s="13" t="s">
        <v>85</v>
      </c>
      <c r="H69" s="13" t="s">
        <v>26</v>
      </c>
      <c r="I69" s="19">
        <v>3590</v>
      </c>
      <c r="J69" s="19">
        <v>0</v>
      </c>
      <c r="K69" s="19">
        <v>0</v>
      </c>
      <c r="L69" s="14">
        <f>SUM(I69:K69)</f>
        <v>3590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>
      <c r="A70" s="49"/>
      <c r="B70" s="41"/>
      <c r="C70" s="37"/>
      <c r="D70" s="39"/>
      <c r="E70" s="13" t="s">
        <v>24</v>
      </c>
      <c r="F70" s="13" t="s">
        <v>77</v>
      </c>
      <c r="G70" s="13" t="s">
        <v>85</v>
      </c>
      <c r="H70" s="13" t="s">
        <v>28</v>
      </c>
      <c r="I70" s="19">
        <v>376.4</v>
      </c>
      <c r="J70" s="19">
        <v>4300</v>
      </c>
      <c r="K70" s="19">
        <v>4300</v>
      </c>
      <c r="L70" s="14">
        <f>SUM(I70:K70)</f>
        <v>8976.4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>
      <c r="A71" s="49"/>
      <c r="B71" s="41"/>
      <c r="C71" s="37"/>
      <c r="D71" s="40"/>
      <c r="E71" s="13" t="s">
        <v>24</v>
      </c>
      <c r="F71" s="13" t="s">
        <v>77</v>
      </c>
      <c r="G71" s="13" t="s">
        <v>85</v>
      </c>
      <c r="H71" s="13" t="s">
        <v>83</v>
      </c>
      <c r="I71" s="19">
        <v>23.6</v>
      </c>
      <c r="J71" s="19">
        <v>0</v>
      </c>
      <c r="K71" s="19">
        <v>0</v>
      </c>
      <c r="L71" s="14">
        <f t="shared" si="3"/>
        <v>23.6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5.75">
      <c r="B72" s="8"/>
      <c r="C72" s="9"/>
      <c r="D72" s="7"/>
      <c r="E72" s="4"/>
      <c r="F72" s="4"/>
      <c r="G72" s="4"/>
      <c r="H72" s="4"/>
      <c r="I72" s="4"/>
      <c r="J72" s="4"/>
      <c r="K72" s="4"/>
      <c r="L72" s="4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</sheetData>
  <sheetProtection/>
  <mergeCells count="36">
    <mergeCell ref="I2:J2"/>
    <mergeCell ref="A45:A53"/>
    <mergeCell ref="A54:A57"/>
    <mergeCell ref="A58:A71"/>
    <mergeCell ref="A16:A22"/>
    <mergeCell ref="A23:A25"/>
    <mergeCell ref="A26:A36"/>
    <mergeCell ref="A37:A44"/>
    <mergeCell ref="A14:A15"/>
    <mergeCell ref="B26:B36"/>
    <mergeCell ref="C26:C36"/>
    <mergeCell ref="D28:D36"/>
    <mergeCell ref="C37:C44"/>
    <mergeCell ref="D39:D44"/>
    <mergeCell ref="B23:B25"/>
    <mergeCell ref="C23:C25"/>
    <mergeCell ref="B37:B44"/>
    <mergeCell ref="C58:C71"/>
    <mergeCell ref="C45:C53"/>
    <mergeCell ref="D60:D71"/>
    <mergeCell ref="B58:B71"/>
    <mergeCell ref="C54:C57"/>
    <mergeCell ref="B54:B57"/>
    <mergeCell ref="D47:D48"/>
    <mergeCell ref="D56:D57"/>
    <mergeCell ref="B45:B53"/>
    <mergeCell ref="C16:C22"/>
    <mergeCell ref="B14:B15"/>
    <mergeCell ref="I6:L6"/>
    <mergeCell ref="I7:L9"/>
    <mergeCell ref="E14:H14"/>
    <mergeCell ref="B12:L12"/>
    <mergeCell ref="C14:C15"/>
    <mergeCell ref="D14:D15"/>
    <mergeCell ref="L14:L15"/>
    <mergeCell ref="B16:B22"/>
  </mergeCells>
  <printOptions/>
  <pageMargins left="0.7874015748031497" right="0.7874015748031497" top="1.1811023622047245" bottom="0.3937007874015748" header="0.31496062992125984" footer="0.31496062992125984"/>
  <pageSetup fitToHeight="5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Иванова</cp:lastModifiedBy>
  <cp:lastPrinted>2018-07-26T02:21:49Z</cp:lastPrinted>
  <dcterms:created xsi:type="dcterms:W3CDTF">1996-10-08T23:32:33Z</dcterms:created>
  <dcterms:modified xsi:type="dcterms:W3CDTF">2018-07-26T02:38:12Z</dcterms:modified>
  <cp:category/>
  <cp:version/>
  <cp:contentType/>
  <cp:contentStatus/>
</cp:coreProperties>
</file>