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firstSheet="1" activeTab="12"/>
  </bookViews>
  <sheets>
    <sheet name="ПП1" sheetId="1" r:id="rId1"/>
    <sheet name="ППП1-1" sheetId="2" r:id="rId2"/>
    <sheet name="ППП1-2" sheetId="3" r:id="rId3"/>
    <sheet name="ППП1-3" sheetId="4" r:id="rId4"/>
    <sheet name="ППП1-4" sheetId="5" r:id="rId5"/>
    <sheet name="ППП2-1" sheetId="6" r:id="rId6"/>
    <sheet name="ППП2-2" sheetId="7" r:id="rId7"/>
    <sheet name="ППП2-3" sheetId="8" r:id="rId8"/>
    <sheet name="ППП2-4" sheetId="9" r:id="rId9"/>
    <sheet name="ПП6" sheetId="10" r:id="rId10"/>
    <sheet name="ПП7" sheetId="11" r:id="rId11"/>
    <sheet name="ПП8" sheetId="12" r:id="rId12"/>
    <sheet name="ОМ" sheetId="13" r:id="rId13"/>
  </sheets>
  <externalReferences>
    <externalReference r:id="rId16"/>
  </externalReferences>
  <definedNames>
    <definedName name="_xlnm.Print_Area" localSheetId="0">'ПП1'!$A$1:$M$20</definedName>
    <definedName name="_xlnm.Print_Area" localSheetId="10">'ПП7'!$A$1:$K$46</definedName>
    <definedName name="_xlnm.Print_Area" localSheetId="11">'ПП8'!$A$1:$G$86</definedName>
    <definedName name="_xlnm.Print_Area" localSheetId="1">'ППП1-1'!$A$1:$H$20</definedName>
    <definedName name="_xlnm.Print_Area" localSheetId="2">'ППП1-2'!$A$1:$H$17</definedName>
    <definedName name="_xlnm.Print_Area" localSheetId="3">'ППП1-3'!$A$1:$H$16</definedName>
    <definedName name="_xlnm.Print_Area" localSheetId="4">'ППП1-4'!$A$1:$H$27</definedName>
    <definedName name="_xlnm.Print_Area" localSheetId="5">'ППП2-1'!$A$1:$L$53</definedName>
    <definedName name="_xlnm.Print_Area" localSheetId="6">'ППП2-2'!$A$1:$L$33</definedName>
    <definedName name="_xlnm.Print_Area" localSheetId="7">'ППП2-3'!$A$1:$L$28</definedName>
    <definedName name="_xlnm.Print_Area" localSheetId="8">'ППП2-4'!$A$1:$L$113</definedName>
  </definedNames>
  <calcPr fullCalcOnLoad="1"/>
</workbook>
</file>

<file path=xl/sharedStrings.xml><?xml version="1.0" encoding="utf-8"?>
<sst xmlns="http://schemas.openxmlformats.org/spreadsheetml/2006/main" count="1098" uniqueCount="369">
  <si>
    <t>№ п/п</t>
  </si>
  <si>
    <t>Цели, задачи, показатели</t>
  </si>
  <si>
    <t>Единица измерения</t>
  </si>
  <si>
    <t>Источник информации</t>
  </si>
  <si>
    <t>Приложение №1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</si>
  <si>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</si>
  <si>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</si>
  <si>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</si>
  <si>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</si>
  <si>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</si>
  <si>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</si>
  <si>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</si>
  <si>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</si>
  <si>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</si>
  <si>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</si>
  <si>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</si>
  <si>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</si>
  <si>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</si>
  <si>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</si>
  <si>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Цель, целевые индикаторы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</si>
  <si>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</si>
  <si>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</si>
  <si>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</si>
  <si>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</si>
  <si>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</si>
  <si>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</si>
  <si>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</si>
  <si>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</si>
  <si>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</si>
  <si>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</si>
  <si>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</si>
  <si>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</si>
  <si>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</si>
  <si>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</si>
  <si>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</si>
  <si>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</si>
  <si>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</si>
  <si>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</si>
  <si>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</si>
  <si>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</si>
  <si>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t>Задача 1 "Обеспечение сохранности объектов культурного наследия"</t>
  </si>
  <si>
    <t>Задача 2 «Развитие библиотечного дела»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</si>
  <si>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</si>
  <si>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</si>
  <si>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Задача 3 «Развитие музейного дела»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</si>
  <si>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</si>
  <si>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</si>
  <si>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</si>
  <si>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</si>
  <si>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</si>
  <si>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</si>
  <si>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</si>
  <si>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</si>
  <si>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</si>
  <si>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</si>
  <si>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</si>
  <si>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</si>
  <si>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</si>
  <si>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</si>
  <si>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</si>
  <si>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</si>
  <si>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</si>
  <si>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</si>
  <si>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</si>
  <si>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</si>
  <si>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</si>
  <si>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ИТОГО по мероприятию 1.2</t>
  </si>
  <si>
    <t>Задача 2 «Поддержка творческих инициатив населения и организаций культуры»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</si>
  <si>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"Социокультурные проекты муниципальных учреждений культуры и образовательных учреждений в области культуры"</t>
    </r>
  </si>
  <si>
    <t>Перечень мероприятий подпрограммы "Развитие архивного дела"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</si>
  <si>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</si>
  <si>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</si>
  <si>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</si>
  <si>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</si>
  <si>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</si>
  <si>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</si>
  <si>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</si>
  <si>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</si>
  <si>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</si>
  <si>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</si>
  <si>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</si>
  <si>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</si>
  <si>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</si>
  <si>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</si>
  <si>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</si>
  <si>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</si>
  <si>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</si>
  <si>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</si>
  <si>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</si>
  <si>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</si>
  <si>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</si>
  <si>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</si>
  <si>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Администрация Туруханского района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</si>
  <si>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</si>
  <si>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</si>
  <si>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</si>
  <si>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</si>
  <si>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</si>
  <si>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</si>
  <si>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Задача 1 "Модернизация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утрату"</t>
  </si>
  <si>
    <t>241</t>
  </si>
  <si>
    <t>0113</t>
  </si>
  <si>
    <t>обеспечение сохранности не менее 3 объектов культурного наследия в год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</si>
  <si>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</si>
  <si>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</si>
  <si>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экз</t>
  </si>
  <si>
    <t>Отраслевая статистическая отчетность (форма № 6-НК   «Сведения об об общедоступных (публичных) библиотеках системы  минкультуры России";   плановые показатели</t>
  </si>
  <si>
    <t>чел</t>
  </si>
  <si>
    <t xml:space="preserve">8-НК «Сведения о деятельности музея»;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</si>
  <si>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</si>
  <si>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 xml:space="preserve">плановые показатели 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</si>
  <si>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</si>
  <si>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</si>
  <si>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</si>
  <si>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</si>
  <si>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%</t>
  </si>
  <si>
    <t>баллы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</si>
  <si>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</si>
  <si>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</si>
  <si>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</si>
  <si>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</si>
  <si>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</si>
  <si>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</si>
  <si>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</si>
  <si>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</si>
  <si>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2014 год</t>
  </si>
  <si>
    <t>2015 год</t>
  </si>
  <si>
    <t>2016 год</t>
  </si>
  <si>
    <t>число получателей денежных поощрений в сфере культуры и искусства - не менее 5 чел.</t>
  </si>
  <si>
    <t>ед</t>
  </si>
  <si>
    <t>тыс.зап</t>
  </si>
  <si>
    <t>Минимальное число социокультурных проектов в области культуры, реализованных муниципальными учреждениями</t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</si>
  <si>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</si>
  <si>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t>Соблюдение сроков представления главным распорядителем  годовой бюджетной отчетности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</si>
  <si>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</si>
  <si>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</si>
  <si>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Своевременность представления фрагмента реестра расходных обязательств главного распорядителя</t>
  </si>
  <si>
    <t>Плановые показатели</t>
  </si>
  <si>
    <t>Нормативные правовые акты</t>
  </si>
  <si>
    <t>Приказ финансового управления администрации Туруханского района</t>
  </si>
  <si>
    <t>Годовая бухгалтерская отчетность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</si>
  <si>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</si>
  <si>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</si>
  <si>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Число клубных формирований на 1 тыс. человек населения 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</si>
  <si>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</si>
  <si>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</si>
  <si>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</si>
  <si>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 xml:space="preserve">Среднее число книговыдач в расчёте на 1 тыс. человек населения 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</si>
  <si>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</si>
  <si>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>Свод годовых сведений об общедоступных (публичных) библиотеках системы Минкультуры России</t>
  </si>
  <si>
    <t>Доля детей, привлекаемых к участию в творческих мероприятиях, в общем числе детей</t>
  </si>
  <si>
    <t>Число детей-участников оздоровительной детской кампании</t>
  </si>
  <si>
    <t>Доля музеев, имеющих сайт в сети Интернет, в общем количестве районных музеев</t>
  </si>
  <si>
    <t>Доля библиотек, подключенных к сети Интернет, в общем количестве общедоступных библиотек</t>
  </si>
  <si>
    <t>Количество библиографических записей в электронных каталогах общедоступных библиотек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</si>
  <si>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</si>
  <si>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Руководитель</t>
  </si>
  <si>
    <t>Ю.М. Тагиров</t>
  </si>
  <si>
    <t>Руководитель         ____________________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</si>
  <si>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</si>
  <si>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</si>
  <si>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</si>
  <si>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</si>
  <si>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</si>
  <si>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</si>
  <si>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</si>
  <si>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</si>
  <si>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</si>
  <si>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</si>
  <si>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0648129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</si>
  <si>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</si>
  <si>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</si>
  <si>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</si>
  <si>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</si>
  <si>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</si>
  <si>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</si>
  <si>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"Повышение фондов оплаты труда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на 10% с 1 января 2014"</t>
    </r>
  </si>
  <si>
    <t>Приложение №6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</si>
  <si>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</si>
  <si>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</si>
  <si>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</si>
  <si>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</si>
  <si>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</si>
  <si>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</si>
  <si>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лучших работников муниципальных учреждений культуры, находящихся на территории сельских поселений"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</si>
  <si>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культуры"</t>
    </r>
  </si>
  <si>
    <t>2017 год</t>
  </si>
  <si>
    <t>243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</si>
  <si>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</si>
  <si>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</si>
  <si>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</si>
  <si>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</si>
  <si>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</si>
  <si>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</si>
  <si>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</si>
  <si>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</si>
  <si>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</si>
  <si>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</si>
  <si>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</si>
  <si>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t>ИТОГО по мероприятию 2.5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</si>
  <si>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</si>
  <si>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</si>
  <si>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</si>
  <si>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</si>
  <si>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</si>
  <si>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r>
      <rPr>
        <u val="single"/>
        <sz val="12"/>
        <rFont val="Times New Roman"/>
        <family val="1"/>
      </rPr>
      <t>Мероприятие 3.5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</si>
  <si>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3.5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</si>
  <si>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</si>
  <si>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</si>
  <si>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</si>
  <si>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</si>
  <si>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</si>
  <si>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</si>
  <si>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</si>
  <si>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</si>
  <si>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</si>
  <si>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</si>
  <si>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</si>
  <si>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</si>
  <si>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</si>
  <si>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</si>
  <si>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</si>
  <si>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</si>
  <si>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</si>
  <si>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</si>
  <si>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</si>
  <si>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</si>
  <si>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</si>
  <si>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</si>
  <si>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</si>
  <si>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</si>
  <si>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</si>
  <si>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</si>
  <si>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</si>
  <si>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</si>
  <si>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0648131,
0640081310</t>
  </si>
  <si>
    <t>0648132,
0640081320</t>
  </si>
  <si>
    <t>0648046,
0640080460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</si>
  <si>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</si>
  <si>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</si>
  <si>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</si>
  <si>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</si>
  <si>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</si>
  <si>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</si>
  <si>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</si>
  <si>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</si>
  <si>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</si>
  <si>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</si>
  <si>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</si>
  <si>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0628125,
0620081250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</si>
  <si>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</si>
  <si>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</si>
  <si>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</si>
  <si>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</si>
  <si>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</si>
  <si>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</si>
  <si>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0648128,   0640081280</t>
  </si>
  <si>
    <t>0648153, 0640081530</t>
  </si>
  <si>
    <t>0645148, 0640051480</t>
  </si>
  <si>
    <t>0645147, 0640051470</t>
  </si>
  <si>
    <t>0647485, 0640074850</t>
  </si>
  <si>
    <t>0647489, 0640074890</t>
  </si>
  <si>
    <t>0645146, 0640051460</t>
  </si>
  <si>
    <t>0648135, 0640081350</t>
  </si>
  <si>
    <t>0648137, 0640081370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</si>
  <si>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</si>
  <si>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</si>
  <si>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</si>
  <si>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</si>
  <si>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</si>
  <si>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</si>
  <si>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</si>
  <si>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</si>
  <si>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>Постановление администрации Туруханского района от 22.12.2011г. № 1890-П «О Порядке ведения реестра расходных обязательств Туруханского района»</t>
  </si>
  <si>
    <t>831</t>
  </si>
  <si>
    <t xml:space="preserve">
06100S4880</t>
  </si>
  <si>
    <t xml:space="preserve">
06100L1440</t>
  </si>
  <si>
    <t>853</t>
  </si>
  <si>
    <t>0640080610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</si>
  <si>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</si>
  <si>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</si>
  <si>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</si>
  <si>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</si>
  <si>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</si>
  <si>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</si>
  <si>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</si>
  <si>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</si>
  <si>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"Приобретение 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задания"</t>
    </r>
  </si>
  <si>
    <t>2019 год</t>
  </si>
  <si>
    <t>Годы реализации муниципальной программы Туруханского района</t>
  </si>
  <si>
    <t>2020 год</t>
  </si>
  <si>
    <t>2025 год</t>
  </si>
  <si>
    <t>2030 год</t>
  </si>
  <si>
    <t>к паспорту муниципальной программы Туруханского района "Развитие культуры и туризма Туруханского района"</t>
  </si>
  <si>
    <t xml:space="preserve">Приложение </t>
  </si>
  <si>
    <t>Годы до конца реализации муниципальной программы Туруханского района в пятилетнем интервале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</si>
  <si>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</si>
  <si>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</si>
  <si>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Охват образовательными услугами в сфере культуры детского населения в возрасте от 7 до 15 лет</t>
  </si>
  <si>
    <t>экз.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</si>
  <si>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</si>
  <si>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2013 год</t>
  </si>
  <si>
    <t>Цель Создание условий  для развития и реализации культурного и духовного потенциала населения Туруханского района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</si>
  <si>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</si>
  <si>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Цель, показатели результативности</t>
  </si>
  <si>
    <t>Годы реализации подпрограммы</t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</si>
  <si>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</si>
  <si>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библиотечного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</si>
  <si>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развитие музейного дела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</si>
  <si>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созранение и развитие традиционной народной культуры</t>
    </r>
  </si>
  <si>
    <r>
      <rPr>
        <b/>
        <sz val="12"/>
        <rFont val="Times New Roman"/>
        <family val="1"/>
      </rPr>
      <t xml:space="preserve">Задача подпрограммы -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</si>
  <si>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модернизация материально - технической базы муниципального архива для создания нормативных условий хранения архивных документов, исключающих их хищение и утрату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</si>
  <si>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формирование современной информационно - технологической инфраструктуры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</si>
  <si>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>- поддержка творческих работников</t>
    </r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</si>
  <si>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 xml:space="preserve"> - развитие системы непрерывного профессионального образования в сфере культуры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</si>
  <si>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внедрение информационно - коммуникационных технологий в отрасли "культура", развитие информационных ресурсов</t>
    </r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</si>
  <si>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развитие инфраструктуры отрасли "культура"</t>
    </r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</si>
  <si>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</si>
  <si>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</si>
  <si>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</si>
  <si>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</si>
  <si>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</si>
  <si>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</si>
  <si>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</si>
  <si>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</si>
  <si>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</si>
  <si>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</si>
  <si>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</si>
  <si>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</si>
  <si>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</si>
  <si>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</si>
  <si>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</si>
  <si>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Приложение №7</t>
  </si>
  <si>
    <t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Туруханского района</t>
  </si>
  <si>
    <t>Перечень и значения показателей результативности подпрограммы "Культурное наследие"</t>
  </si>
  <si>
    <t>Перечень и значения показателей результативности подпрограммы "Искусство и народное творчество"</t>
  </si>
  <si>
    <t>Перечень и значения показателей результативности подпрограммы "Развитие архивного дела"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</si>
  <si>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</si>
  <si>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t>Приложение №8</t>
  </si>
  <si>
    <t>к 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</si>
  <si>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ПЕРЕЧЕНЬ</t>
  </si>
  <si>
    <t>показателей результативности</t>
  </si>
  <si>
    <t>Годы реализации программы</t>
  </si>
  <si>
    <t>Отдельное мероприятие - организация туристско - рекреационных зон на территории Туруханского района</t>
  </si>
  <si>
    <t>Цель реализации отдельного мероприятия - создание условий для устойчивого развития отрасли "туризм"</t>
  </si>
  <si>
    <t>Организация туристической зоны на территории района</t>
  </si>
  <si>
    <t>ед.</t>
  </si>
  <si>
    <t>плановый показатель</t>
  </si>
  <si>
    <t>к отдельному мероприятию муниципальной программы "Развитие культуры и туризма Туруханского района"</t>
  </si>
  <si>
    <t>Отдельное мероприятие</t>
  </si>
  <si>
    <t>Цель муниципальной программы Туруханского района - создание условий для развития и реализациии культурного и духовного потенциала населения Туруханского района</t>
  </si>
  <si>
    <t>Итого на 2017-2019 годы</t>
  </si>
  <si>
    <r>
      <rPr>
        <b/>
        <sz val="12"/>
        <rFont val="Times New Roman"/>
        <family val="1"/>
      </rPr>
      <t xml:space="preserve">Задача подпрограммы </t>
    </r>
    <r>
      <rPr>
        <sz val="12"/>
        <rFont val="Times New Roman"/>
        <family val="1"/>
      </rPr>
      <t>- обеспечение эффективного управления в отрасли "культура"</t>
    </r>
  </si>
  <si>
    <t>Задача муниципальной программы Туруханского района: развитие библиотечного дела</t>
  </si>
  <si>
    <t>Подпрограмма 1 "Культурное наследие"</t>
  </si>
  <si>
    <t>Соглашение</t>
  </si>
  <si>
    <t>на комплектование книжных фондов библиотек муниципальных образований за счет средств федерального бюджета</t>
  </si>
  <si>
    <t>Задача 2 «Формирование современной информационно-технологической инфраструктуры"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</si>
  <si>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</si>
  <si>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</si>
  <si>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</si>
  <si>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</si>
  <si>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</si>
  <si>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06100R5190</t>
  </si>
  <si>
    <t>06400S5580</t>
  </si>
  <si>
    <t>06400S8440</t>
  </si>
  <si>
    <t>06400R5580</t>
  </si>
  <si>
    <t>II-IV квартал 2017 года</t>
  </si>
  <si>
    <t>управление культуры и молодёжной политики администрации Туруханского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</si>
</sst>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 wrapText="1"/>
    </xf>
    <xf numFmtId="184" fontId="1" fillId="0" borderId="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/>
    </xf>
    <xf numFmtId="49" fontId="5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186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4" fontId="3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Border="1" applyAlignment="1">
      <alignment horizontal="right" vertical="center"/>
    </xf>
    <xf numFmtId="184" fontId="1" fillId="32" borderId="0" xfId="0" applyNumberFormat="1" applyFont="1" applyFill="1" applyAlignment="1">
      <alignment horizontal="right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 wrapText="1"/>
    </xf>
    <xf numFmtId="186" fontId="4" fillId="32" borderId="10" xfId="0" applyNumberFormat="1" applyFont="1" applyFill="1" applyBorder="1" applyAlignment="1">
      <alignment horizontal="right" vertical="center" wrapText="1"/>
    </xf>
    <xf numFmtId="186" fontId="1" fillId="32" borderId="10" xfId="0" applyNumberFormat="1" applyFont="1" applyFill="1" applyBorder="1" applyAlignment="1">
      <alignment horizontal="right" vertical="center"/>
    </xf>
    <xf numFmtId="186" fontId="4" fillId="32" borderId="10" xfId="0" applyNumberFormat="1" applyFont="1" applyFill="1" applyBorder="1" applyAlignment="1">
      <alignment horizontal="right" vertical="center"/>
    </xf>
    <xf numFmtId="186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7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84" fontId="1" fillId="32" borderId="18" xfId="0" applyNumberFormat="1" applyFont="1" applyFill="1" applyBorder="1" applyAlignment="1">
      <alignment horizontal="center" vertical="center" wrapText="1"/>
    </xf>
    <xf numFmtId="184" fontId="1" fillId="32" borderId="15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right" vertical="center"/>
    </xf>
    <xf numFmtId="49" fontId="1" fillId="32" borderId="18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0" xfId="0" applyNumberFormat="1" applyFont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4" fontId="1" fillId="0" borderId="18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8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ig\&#1056;&#1072;&#1073;&#1086;&#1095;&#1080;&#1081;%20&#1089;&#1090;&#1086;&#1083;\&#1056;&#1072;&#1079;&#1074;&#1080;&#1090;&#1080;&#1077;%20&#1082;&#1091;&#1083;&#1100;&#1090;&#1091;&#1088;&#1099;\28.01.2016&#1048;&#1079;&#1084;&#1077;&#1085;&#1077;&#1085;&#1080;&#1103;%20&#1052;&#1055;%20125,000\&#1055;&#1088;&#1080;&#1083;&#1086;&#1078;&#1077;&#1085;&#1080;&#1103;%202%20-%20&#1082;&#1086;&#1087;&#1080;&#1103;%20125,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1"/>
      <sheetName val="ПП2"/>
      <sheetName val="ППП1-1"/>
      <sheetName val="ППП1-2"/>
      <sheetName val="ППП1-3"/>
      <sheetName val="ППП1-4"/>
      <sheetName val="ППП2-1"/>
      <sheetName val="ППП2-2"/>
      <sheetName val="ППП2-3"/>
      <sheetName val="ППП2-4"/>
      <sheetName val="ППП2-5"/>
      <sheetName val="ПП5"/>
      <sheetName val="ПП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"/>
  <sheetViews>
    <sheetView view="pageBreakPreview" zoomScale="75" zoomScaleSheetLayoutView="75" workbookViewId="0" topLeftCell="A1">
      <selection activeCell="J13" sqref="J1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0" width="10.00390625" style="1" customWidth="1"/>
    <col min="11" max="16" width="13.28125" style="1" customWidth="1"/>
    <col min="17" max="16384" width="9.140625" style="1" customWidth="1"/>
  </cols>
  <sheetData>
    <row r="1" spans="6:16" ht="15.75" customHeight="1">
      <c r="F1" s="7"/>
      <c r="G1" s="7"/>
      <c r="H1" s="140" t="s">
        <v>294</v>
      </c>
      <c r="I1" s="140"/>
      <c r="J1" s="140"/>
      <c r="K1" s="140"/>
      <c r="L1" s="140"/>
      <c r="N1" s="3"/>
      <c r="O1" s="3"/>
      <c r="P1" s="3"/>
    </row>
    <row r="2" spans="6:16" ht="15.75" customHeight="1">
      <c r="F2" s="7"/>
      <c r="G2" s="7"/>
      <c r="H2" s="140" t="s">
        <v>293</v>
      </c>
      <c r="I2" s="140"/>
      <c r="J2" s="140"/>
      <c r="K2" s="140"/>
      <c r="L2" s="140"/>
      <c r="M2" s="140"/>
      <c r="N2" s="3"/>
      <c r="O2" s="3"/>
      <c r="P2" s="3"/>
    </row>
    <row r="3" spans="5:16" ht="15.75">
      <c r="E3" s="7"/>
      <c r="F3" s="7"/>
      <c r="G3" s="7"/>
      <c r="H3" s="140"/>
      <c r="I3" s="140"/>
      <c r="J3" s="140"/>
      <c r="K3" s="140"/>
      <c r="L3" s="140"/>
      <c r="M3" s="140"/>
      <c r="N3" s="3"/>
      <c r="O3" s="3"/>
      <c r="P3" s="3"/>
    </row>
    <row r="5" spans="1:18" ht="31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73.5" customHeight="1">
      <c r="A6" s="114"/>
      <c r="B6" s="146" t="s">
        <v>300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14"/>
      <c r="N6" s="114"/>
      <c r="O6" s="114"/>
      <c r="P6" s="114"/>
      <c r="Q6" s="113"/>
      <c r="R6" s="112"/>
    </row>
    <row r="7" spans="1:18" ht="31.5" customHeight="1">
      <c r="A7" s="144" t="s">
        <v>0</v>
      </c>
      <c r="B7" s="144" t="s">
        <v>1</v>
      </c>
      <c r="C7" s="144" t="s">
        <v>2</v>
      </c>
      <c r="D7" s="144" t="s">
        <v>301</v>
      </c>
      <c r="E7" s="145" t="s">
        <v>289</v>
      </c>
      <c r="F7" s="145"/>
      <c r="G7" s="145"/>
      <c r="H7" s="145"/>
      <c r="I7" s="145"/>
      <c r="J7" s="145"/>
      <c r="K7" s="145"/>
      <c r="L7" s="145"/>
      <c r="M7" s="145"/>
      <c r="N7" s="115"/>
      <c r="O7" s="115"/>
      <c r="P7" s="115"/>
      <c r="Q7" s="114"/>
      <c r="R7" s="112"/>
    </row>
    <row r="8" spans="1:18" ht="59.25" customHeight="1">
      <c r="A8" s="144"/>
      <c r="B8" s="144"/>
      <c r="C8" s="144"/>
      <c r="D8" s="144"/>
      <c r="E8" s="144" t="s">
        <v>125</v>
      </c>
      <c r="F8" s="144" t="s">
        <v>126</v>
      </c>
      <c r="G8" s="144" t="s">
        <v>127</v>
      </c>
      <c r="H8" s="144" t="s">
        <v>186</v>
      </c>
      <c r="I8" s="144" t="s">
        <v>227</v>
      </c>
      <c r="J8" s="144" t="s">
        <v>288</v>
      </c>
      <c r="K8" s="145" t="s">
        <v>295</v>
      </c>
      <c r="L8" s="145"/>
      <c r="M8" s="145"/>
      <c r="N8" s="115"/>
      <c r="O8" s="115"/>
      <c r="P8" s="115"/>
      <c r="Q8" s="114"/>
      <c r="R8" s="112"/>
    </row>
    <row r="9" spans="1:18" ht="38.2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 t="s">
        <v>290</v>
      </c>
      <c r="L9" s="144" t="s">
        <v>291</v>
      </c>
      <c r="M9" s="144" t="s">
        <v>292</v>
      </c>
      <c r="N9" s="5"/>
      <c r="O9" s="5"/>
      <c r="P9" s="5"/>
      <c r="Q9" s="114"/>
      <c r="R9" s="112"/>
    </row>
    <row r="10" spans="1:16" ht="15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5"/>
      <c r="O10" s="5"/>
      <c r="P10" s="5"/>
    </row>
    <row r="11" spans="1:16" ht="24" customHeight="1">
      <c r="A11" s="2">
        <v>1</v>
      </c>
      <c r="B11" s="147" t="s">
        <v>302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5"/>
      <c r="O11" s="5"/>
      <c r="P11" s="5"/>
    </row>
    <row r="12" spans="1:16" ht="47.25">
      <c r="A12" s="2">
        <v>2</v>
      </c>
      <c r="B12" s="53" t="s">
        <v>296</v>
      </c>
      <c r="C12" s="57" t="s">
        <v>115</v>
      </c>
      <c r="D12" s="2">
        <v>150.3</v>
      </c>
      <c r="E12" s="31">
        <v>148</v>
      </c>
      <c r="F12" s="31">
        <v>150</v>
      </c>
      <c r="G12" s="31">
        <v>151</v>
      </c>
      <c r="H12" s="31">
        <v>152</v>
      </c>
      <c r="I12" s="31">
        <v>152</v>
      </c>
      <c r="J12" s="31">
        <v>152</v>
      </c>
      <c r="K12" s="31">
        <v>153</v>
      </c>
      <c r="L12" s="31">
        <v>155</v>
      </c>
      <c r="M12" s="31">
        <v>157</v>
      </c>
      <c r="N12" s="33"/>
      <c r="O12" s="33"/>
      <c r="P12" s="33"/>
    </row>
    <row r="13" spans="1:16" ht="47.25">
      <c r="A13" s="2">
        <v>3</v>
      </c>
      <c r="B13" s="53" t="s">
        <v>297</v>
      </c>
      <c r="C13" s="57" t="s">
        <v>299</v>
      </c>
      <c r="D13" s="116">
        <v>268</v>
      </c>
      <c r="E13" s="31">
        <v>270</v>
      </c>
      <c r="F13" s="31">
        <v>275</v>
      </c>
      <c r="G13" s="31">
        <v>276</v>
      </c>
      <c r="H13" s="31">
        <v>280</v>
      </c>
      <c r="I13" s="31">
        <v>285</v>
      </c>
      <c r="J13" s="31">
        <v>290</v>
      </c>
      <c r="K13" s="31">
        <v>295</v>
      </c>
      <c r="L13" s="31">
        <v>300</v>
      </c>
      <c r="M13" s="31">
        <v>305</v>
      </c>
      <c r="N13" s="33"/>
      <c r="O13" s="33"/>
      <c r="P13" s="33"/>
    </row>
    <row r="14" spans="1:16" ht="31.5">
      <c r="A14" s="2">
        <v>4</v>
      </c>
      <c r="B14" s="53" t="s">
        <v>298</v>
      </c>
      <c r="C14" s="57" t="s">
        <v>115</v>
      </c>
      <c r="D14" s="116">
        <v>16</v>
      </c>
      <c r="E14" s="31">
        <v>16.3</v>
      </c>
      <c r="F14" s="31">
        <v>16.3</v>
      </c>
      <c r="G14" s="31">
        <v>16.3</v>
      </c>
      <c r="H14" s="31">
        <v>16.3</v>
      </c>
      <c r="I14" s="31">
        <v>16.3</v>
      </c>
      <c r="J14" s="31">
        <v>16.3</v>
      </c>
      <c r="K14" s="31">
        <v>16.3</v>
      </c>
      <c r="L14" s="31">
        <v>16.3</v>
      </c>
      <c r="M14" s="31">
        <v>16.3</v>
      </c>
      <c r="N14" s="33"/>
      <c r="O14" s="33"/>
      <c r="P14" s="33"/>
    </row>
    <row r="15" spans="1:16" ht="63">
      <c r="A15" s="2">
        <v>5</v>
      </c>
      <c r="B15" s="53" t="s">
        <v>141</v>
      </c>
      <c r="C15" s="57" t="s">
        <v>115</v>
      </c>
      <c r="D15" s="116">
        <v>64</v>
      </c>
      <c r="E15" s="31">
        <v>70.4</v>
      </c>
      <c r="F15" s="31">
        <v>74.4</v>
      </c>
      <c r="G15" s="31">
        <v>79.9</v>
      </c>
      <c r="H15" s="31">
        <v>83.9</v>
      </c>
      <c r="I15" s="31">
        <v>83.9</v>
      </c>
      <c r="J15" s="31">
        <v>83.9</v>
      </c>
      <c r="K15" s="31">
        <v>85</v>
      </c>
      <c r="L15" s="31">
        <v>87</v>
      </c>
      <c r="M15" s="31">
        <v>89</v>
      </c>
      <c r="N15" s="33"/>
      <c r="O15" s="33"/>
      <c r="P15" s="33"/>
    </row>
    <row r="16" spans="1:16" ht="15.75">
      <c r="A16" s="5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8" ht="15.75" hidden="1">
      <c r="A17" s="140" t="s">
        <v>156</v>
      </c>
      <c r="B17" s="140"/>
      <c r="C17" s="140"/>
      <c r="G17" s="142" t="s">
        <v>157</v>
      </c>
      <c r="H17" s="142"/>
    </row>
    <row r="18" spans="1:8" ht="15.75" hidden="1">
      <c r="A18" s="140"/>
      <c r="B18" s="140"/>
      <c r="C18" s="140"/>
      <c r="G18" s="143" t="s">
        <v>37</v>
      </c>
      <c r="H18" s="143"/>
    </row>
    <row r="22" spans="1:3" ht="15.75">
      <c r="A22" s="140"/>
      <c r="B22" s="140"/>
      <c r="C22" s="140"/>
    </row>
    <row r="23" spans="1:8" ht="15.75">
      <c r="A23" s="140"/>
      <c r="B23" s="140"/>
      <c r="C23" s="140"/>
      <c r="G23" s="141"/>
      <c r="H23" s="141"/>
    </row>
  </sheetData>
  <sheetProtection/>
  <mergeCells count="27">
    <mergeCell ref="B6:L6"/>
    <mergeCell ref="B11:M11"/>
    <mergeCell ref="H1:L1"/>
    <mergeCell ref="H2:M3"/>
    <mergeCell ref="G8:G10"/>
    <mergeCell ref="H8:H10"/>
    <mergeCell ref="I8:I10"/>
    <mergeCell ref="J8:J10"/>
    <mergeCell ref="M9:M10"/>
    <mergeCell ref="K9:K10"/>
    <mergeCell ref="L9:L10"/>
    <mergeCell ref="E7:M7"/>
    <mergeCell ref="A7:A10"/>
    <mergeCell ref="B7:B10"/>
    <mergeCell ref="K8:M8"/>
    <mergeCell ref="E8:E10"/>
    <mergeCell ref="F8:F10"/>
    <mergeCell ref="A5:R5"/>
    <mergeCell ref="A22:C22"/>
    <mergeCell ref="A23:C23"/>
    <mergeCell ref="G23:H23"/>
    <mergeCell ref="A17:C17"/>
    <mergeCell ref="A18:C18"/>
    <mergeCell ref="G17:H17"/>
    <mergeCell ref="G18:H18"/>
    <mergeCell ref="C7:C10"/>
    <mergeCell ref="D7:D10"/>
  </mergeCells>
  <printOptions/>
  <pageMargins left="0.7874015748031497" right="0.7874015748031497" top="0.984251968503937" bottom="0.7480314960629921" header="0.31496062992125984" footer="0.31496062992125984"/>
  <pageSetup fitToHeight="0" fitToWidth="1" horizontalDpi="600" verticalDpi="600" orientation="landscape" paperSize="9" scale="67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25.28125" style="0" customWidth="1"/>
    <col min="4" max="4" width="20.00390625" style="0" customWidth="1"/>
    <col min="5" max="5" width="20.7109375" style="0" customWidth="1"/>
  </cols>
  <sheetData>
    <row r="1" spans="1:5" ht="15" customHeight="1">
      <c r="A1" s="123"/>
      <c r="B1" s="124"/>
      <c r="C1" s="124"/>
      <c r="D1" s="223" t="s">
        <v>177</v>
      </c>
      <c r="E1" s="223"/>
    </row>
    <row r="2" spans="1:8" ht="15.75" customHeight="1">
      <c r="A2" s="123"/>
      <c r="B2" s="124"/>
      <c r="C2" s="124"/>
      <c r="D2" s="224" t="s">
        <v>283</v>
      </c>
      <c r="E2" s="224"/>
      <c r="F2" s="128"/>
      <c r="G2" s="128"/>
      <c r="H2" s="128"/>
    </row>
    <row r="3" spans="1:8" ht="16.5" customHeight="1">
      <c r="A3" s="123"/>
      <c r="B3" s="124"/>
      <c r="C3" s="124"/>
      <c r="D3" s="224"/>
      <c r="E3" s="224"/>
      <c r="F3" s="128"/>
      <c r="G3" s="128"/>
      <c r="H3" s="128"/>
    </row>
    <row r="4" spans="1:5" ht="15.75" customHeight="1">
      <c r="A4" s="123"/>
      <c r="B4" s="124"/>
      <c r="C4" s="124"/>
      <c r="D4" s="224"/>
      <c r="E4" s="224"/>
    </row>
    <row r="5" spans="1:5" ht="12.75" customHeight="1">
      <c r="A5" s="123"/>
      <c r="B5" s="124"/>
      <c r="C5" s="124"/>
      <c r="D5" s="224"/>
      <c r="E5" s="224"/>
    </row>
    <row r="6" spans="1:5" ht="18.75">
      <c r="A6" s="125"/>
      <c r="B6" s="124"/>
      <c r="C6" s="124"/>
      <c r="D6" s="127"/>
      <c r="E6" s="127"/>
    </row>
    <row r="7" spans="1:5" ht="18.75" customHeight="1">
      <c r="A7" s="225" t="s">
        <v>317</v>
      </c>
      <c r="B7" s="225"/>
      <c r="C7" s="225"/>
      <c r="D7" s="225"/>
      <c r="E7" s="225"/>
    </row>
    <row r="8" spans="1:5" ht="18.75" customHeight="1">
      <c r="A8" s="226" t="s">
        <v>333</v>
      </c>
      <c r="B8" s="226"/>
      <c r="C8" s="226"/>
      <c r="D8" s="226"/>
      <c r="E8" s="226"/>
    </row>
    <row r="9" spans="1:5" ht="18.75" customHeight="1">
      <c r="A9" s="226"/>
      <c r="B9" s="226"/>
      <c r="C9" s="226"/>
      <c r="D9" s="226"/>
      <c r="E9" s="226"/>
    </row>
    <row r="10" spans="1:5" ht="18.75" customHeight="1">
      <c r="A10" s="226"/>
      <c r="B10" s="226"/>
      <c r="C10" s="226"/>
      <c r="D10" s="226"/>
      <c r="E10" s="226"/>
    </row>
    <row r="11" spans="1:5" ht="18.75" customHeight="1">
      <c r="A11" s="226"/>
      <c r="B11" s="226"/>
      <c r="C11" s="226"/>
      <c r="D11" s="226"/>
      <c r="E11" s="226"/>
    </row>
    <row r="12" spans="1:5" ht="18.75">
      <c r="A12" s="122"/>
      <c r="B12" s="122"/>
      <c r="C12" s="122"/>
      <c r="D12" s="122"/>
      <c r="E12" s="122"/>
    </row>
    <row r="13" spans="1:5" ht="63">
      <c r="A13" s="126" t="s">
        <v>0</v>
      </c>
      <c r="B13" s="126" t="s">
        <v>328</v>
      </c>
      <c r="C13" s="126" t="s">
        <v>329</v>
      </c>
      <c r="D13" s="126" t="s">
        <v>330</v>
      </c>
      <c r="E13" s="126" t="s">
        <v>331</v>
      </c>
    </row>
    <row r="14" spans="1:5" ht="15.75">
      <c r="A14" s="126">
        <v>1</v>
      </c>
      <c r="B14" s="126">
        <v>2</v>
      </c>
      <c r="C14" s="126">
        <v>3</v>
      </c>
      <c r="D14" s="126">
        <v>4</v>
      </c>
      <c r="E14" s="126">
        <v>5</v>
      </c>
    </row>
    <row r="15" spans="1:5" ht="51" customHeight="1">
      <c r="A15" s="126"/>
      <c r="B15" s="220" t="s">
        <v>350</v>
      </c>
      <c r="C15" s="221"/>
      <c r="D15" s="221"/>
      <c r="E15" s="222"/>
    </row>
    <row r="16" spans="1:5" ht="31.5" customHeight="1">
      <c r="A16" s="126"/>
      <c r="B16" s="220" t="s">
        <v>353</v>
      </c>
      <c r="C16" s="221"/>
      <c r="D16" s="221"/>
      <c r="E16" s="222"/>
    </row>
    <row r="17" spans="1:5" ht="17.25" customHeight="1">
      <c r="A17" s="126"/>
      <c r="B17" s="220" t="s">
        <v>354</v>
      </c>
      <c r="C17" s="221"/>
      <c r="D17" s="221"/>
      <c r="E17" s="222"/>
    </row>
    <row r="18" spans="1:5" ht="109.5" customHeight="1">
      <c r="A18" s="133"/>
      <c r="B18" s="2" t="s">
        <v>355</v>
      </c>
      <c r="C18" s="136" t="s">
        <v>356</v>
      </c>
      <c r="D18" s="2" t="s">
        <v>368</v>
      </c>
      <c r="E18" s="23" t="s">
        <v>367</v>
      </c>
    </row>
    <row r="19" spans="1:5" ht="15">
      <c r="A19" s="12"/>
      <c r="B19" s="12"/>
      <c r="C19" s="12"/>
      <c r="D19" s="12"/>
      <c r="E19" s="12"/>
    </row>
  </sheetData>
  <sheetProtection/>
  <mergeCells count="7">
    <mergeCell ref="B17:E17"/>
    <mergeCell ref="D1:E1"/>
    <mergeCell ref="D2:E5"/>
    <mergeCell ref="A7:E7"/>
    <mergeCell ref="A8:E11"/>
    <mergeCell ref="B15:E15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view="pageBreakPreview" zoomScale="75" zoomScaleSheetLayoutView="75" zoomScalePageLayoutView="0" workbookViewId="0" topLeftCell="A28">
      <selection activeCell="H28" sqref="H28"/>
    </sheetView>
  </sheetViews>
  <sheetFormatPr defaultColWidth="17.7109375" defaultRowHeight="12.75"/>
  <cols>
    <col min="1" max="1" width="17.7109375" style="4" customWidth="1"/>
    <col min="2" max="2" width="17.7109375" style="20" customWidth="1"/>
    <col min="3" max="3" width="29.8515625" style="4" customWidth="1"/>
    <col min="4" max="7" width="17.7109375" style="22" customWidth="1"/>
    <col min="8" max="11" width="17.7109375" style="52" customWidth="1"/>
    <col min="12" max="16384" width="17.7109375" style="4" customWidth="1"/>
  </cols>
  <sheetData>
    <row r="1" spans="6:11" ht="15.75" customHeight="1">
      <c r="F1" s="26"/>
      <c r="G1" s="26"/>
      <c r="H1" s="224" t="s">
        <v>332</v>
      </c>
      <c r="I1" s="224"/>
      <c r="J1" s="224"/>
      <c r="K1" s="224"/>
    </row>
    <row r="2" spans="6:11" ht="15.75" customHeight="1">
      <c r="F2" s="26"/>
      <c r="G2" s="26"/>
      <c r="H2" s="224" t="s">
        <v>283</v>
      </c>
      <c r="I2" s="224"/>
      <c r="J2" s="224"/>
      <c r="K2" s="224"/>
    </row>
    <row r="3" spans="6:11" ht="15.75" customHeight="1">
      <c r="F3" s="26"/>
      <c r="G3" s="26"/>
      <c r="H3" s="224"/>
      <c r="I3" s="224"/>
      <c r="J3" s="224"/>
      <c r="K3" s="224"/>
    </row>
    <row r="4" spans="6:11" ht="15.75" customHeight="1">
      <c r="F4" s="26"/>
      <c r="G4" s="26"/>
      <c r="H4" s="48"/>
      <c r="I4" s="48"/>
      <c r="J4" s="48"/>
      <c r="K4" s="48"/>
    </row>
    <row r="5" spans="1:11" ht="18.75">
      <c r="A5" s="225" t="s">
        <v>317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3" ht="18" customHeight="1">
      <c r="A6" s="225" t="s">
        <v>322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122"/>
      <c r="M6" s="122"/>
    </row>
    <row r="7" spans="1:13" ht="21.75" customHeight="1">
      <c r="A7" s="225" t="s">
        <v>318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122"/>
      <c r="M7" s="122"/>
    </row>
    <row r="8" spans="1:31" ht="18.75">
      <c r="A8" s="225" t="s">
        <v>319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122"/>
      <c r="M8" s="12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25" t="s">
        <v>320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122"/>
      <c r="M9" s="12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225" t="s">
        <v>321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122"/>
      <c r="M10" s="1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>
      <c r="A11" s="1"/>
      <c r="B11" s="1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3" customHeight="1">
      <c r="A12" s="230" t="s">
        <v>23</v>
      </c>
      <c r="B12" s="152" t="s">
        <v>6</v>
      </c>
      <c r="C12" s="152" t="s">
        <v>7</v>
      </c>
      <c r="D12" s="209" t="s">
        <v>8</v>
      </c>
      <c r="E12" s="209"/>
      <c r="F12" s="209"/>
      <c r="G12" s="209"/>
      <c r="H12" s="207"/>
      <c r="I12" s="207"/>
      <c r="J12" s="207"/>
      <c r="K12" s="20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31"/>
      <c r="B13" s="153"/>
      <c r="C13" s="153"/>
      <c r="D13" s="23" t="s">
        <v>9</v>
      </c>
      <c r="E13" s="23" t="s">
        <v>10</v>
      </c>
      <c r="F13" s="23" t="s">
        <v>11</v>
      </c>
      <c r="G13" s="23" t="s">
        <v>12</v>
      </c>
      <c r="H13" s="2" t="s">
        <v>186</v>
      </c>
      <c r="I13" s="2" t="s">
        <v>227</v>
      </c>
      <c r="J13" s="2" t="s">
        <v>288</v>
      </c>
      <c r="K13" s="31" t="s">
        <v>351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1.5">
      <c r="A14" s="152" t="s">
        <v>15</v>
      </c>
      <c r="B14" s="152" t="s">
        <v>117</v>
      </c>
      <c r="C14" s="8" t="s">
        <v>16</v>
      </c>
      <c r="D14" s="23" t="s">
        <v>34</v>
      </c>
      <c r="E14" s="23" t="s">
        <v>34</v>
      </c>
      <c r="F14" s="23" t="s">
        <v>34</v>
      </c>
      <c r="G14" s="23" t="s">
        <v>34</v>
      </c>
      <c r="H14" s="67">
        <f>SUM(H16:H18)</f>
        <v>105421.66100000001</v>
      </c>
      <c r="I14" s="67">
        <f>SUM(I16:I18)</f>
        <v>102369.81799999998</v>
      </c>
      <c r="J14" s="67">
        <f>SUM(J16:J18)</f>
        <v>102374.985</v>
      </c>
      <c r="K14" s="67">
        <f>SUM(H14:J14)</f>
        <v>310166.464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>
      <c r="A15" s="229"/>
      <c r="B15" s="229"/>
      <c r="C15" s="8" t="s">
        <v>17</v>
      </c>
      <c r="D15" s="23"/>
      <c r="E15" s="23"/>
      <c r="F15" s="23"/>
      <c r="G15" s="23"/>
      <c r="H15" s="67"/>
      <c r="I15" s="67"/>
      <c r="J15" s="67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>
      <c r="A16" s="229"/>
      <c r="B16" s="229"/>
      <c r="C16" s="2" t="s">
        <v>92</v>
      </c>
      <c r="D16" s="23">
        <v>241</v>
      </c>
      <c r="E16" s="23" t="s">
        <v>101</v>
      </c>
      <c r="F16" s="23" t="s">
        <v>251</v>
      </c>
      <c r="G16" s="23" t="s">
        <v>34</v>
      </c>
      <c r="H16" s="67">
        <f>H27</f>
        <v>3770.6839999999997</v>
      </c>
      <c r="I16" s="67">
        <f>I27</f>
        <v>3770.6839999999997</v>
      </c>
      <c r="J16" s="67">
        <f>J27</f>
        <v>3770.6839999999997</v>
      </c>
      <c r="K16" s="67">
        <f>SUM(H16:J16)</f>
        <v>11312.052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47.25">
      <c r="A17" s="229"/>
      <c r="B17" s="229"/>
      <c r="C17" s="2" t="s">
        <v>46</v>
      </c>
      <c r="D17" s="23">
        <v>244</v>
      </c>
      <c r="E17" s="23" t="s">
        <v>34</v>
      </c>
      <c r="F17" s="23" t="s">
        <v>34</v>
      </c>
      <c r="G17" s="23" t="s">
        <v>34</v>
      </c>
      <c r="H17" s="67">
        <f>H21+H24+H30</f>
        <v>101650.97700000001</v>
      </c>
      <c r="I17" s="67">
        <f>I21+I24+I30</f>
        <v>98599.13399999999</v>
      </c>
      <c r="J17" s="67">
        <f>J21+J24+J30</f>
        <v>98604.301</v>
      </c>
      <c r="K17" s="67">
        <f>SUM(H17:J17)</f>
        <v>298854.412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63">
      <c r="A18" s="153"/>
      <c r="B18" s="153"/>
      <c r="C18" s="2" t="s">
        <v>97</v>
      </c>
      <c r="D18" s="23">
        <v>247</v>
      </c>
      <c r="E18" s="23" t="s">
        <v>48</v>
      </c>
      <c r="F18" s="23" t="s">
        <v>252</v>
      </c>
      <c r="G18" s="23" t="s">
        <v>96</v>
      </c>
      <c r="H18" s="67">
        <f>H31</f>
        <v>0</v>
      </c>
      <c r="I18" s="67">
        <f>I31</f>
        <v>0</v>
      </c>
      <c r="J18" s="67">
        <f>J31</f>
        <v>0</v>
      </c>
      <c r="K18" s="67">
        <f>SUM(H18:J18)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1.5">
      <c r="A19" s="144" t="s">
        <v>24</v>
      </c>
      <c r="B19" s="144" t="s">
        <v>118</v>
      </c>
      <c r="C19" s="8" t="s">
        <v>16</v>
      </c>
      <c r="D19" s="23">
        <v>244</v>
      </c>
      <c r="E19" s="23" t="s">
        <v>48</v>
      </c>
      <c r="F19" s="23" t="s">
        <v>253</v>
      </c>
      <c r="G19" s="23" t="s">
        <v>34</v>
      </c>
      <c r="H19" s="67">
        <f>H21</f>
        <v>27398.403000000006</v>
      </c>
      <c r="I19" s="67">
        <f>I21</f>
        <v>26895.931000000004</v>
      </c>
      <c r="J19" s="67">
        <f>J21</f>
        <v>26896.539000000004</v>
      </c>
      <c r="K19" s="67">
        <f>SUM(H19:J19)</f>
        <v>81190.87300000002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44"/>
      <c r="B20" s="144"/>
      <c r="C20" s="8" t="s">
        <v>17</v>
      </c>
      <c r="D20" s="23"/>
      <c r="E20" s="23"/>
      <c r="F20" s="23"/>
      <c r="G20" s="23"/>
      <c r="H20" s="67"/>
      <c r="I20" s="67"/>
      <c r="J20" s="67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47.25">
      <c r="A21" s="144"/>
      <c r="B21" s="144"/>
      <c r="C21" s="2" t="s">
        <v>46</v>
      </c>
      <c r="D21" s="23">
        <v>244</v>
      </c>
      <c r="E21" s="23" t="s">
        <v>48</v>
      </c>
      <c r="F21" s="23" t="s">
        <v>253</v>
      </c>
      <c r="G21" s="23" t="s">
        <v>34</v>
      </c>
      <c r="H21" s="67">
        <f>'ППП2-1'!H53</f>
        <v>27398.403000000006</v>
      </c>
      <c r="I21" s="67">
        <f>'ППП2-1'!I53</f>
        <v>26895.931000000004</v>
      </c>
      <c r="J21" s="67">
        <f>'ППП2-1'!J53</f>
        <v>26896.539000000004</v>
      </c>
      <c r="K21" s="67">
        <f>SUM(H21:J21)</f>
        <v>81190.87300000002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1.5">
      <c r="A22" s="144" t="s">
        <v>119</v>
      </c>
      <c r="B22" s="144" t="s">
        <v>122</v>
      </c>
      <c r="C22" s="8" t="s">
        <v>16</v>
      </c>
      <c r="D22" s="23">
        <v>244</v>
      </c>
      <c r="E22" s="23" t="s">
        <v>48</v>
      </c>
      <c r="F22" s="23" t="s">
        <v>254</v>
      </c>
      <c r="G22" s="23" t="s">
        <v>34</v>
      </c>
      <c r="H22" s="67">
        <f>H24</f>
        <v>37560.55</v>
      </c>
      <c r="I22" s="67">
        <f>I24</f>
        <v>37014.568</v>
      </c>
      <c r="J22" s="67">
        <f>J24</f>
        <v>37019.127</v>
      </c>
      <c r="K22" s="67">
        <f>SUM(H22:J22)</f>
        <v>111594.245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44"/>
      <c r="B23" s="144"/>
      <c r="C23" s="8" t="s">
        <v>17</v>
      </c>
      <c r="D23" s="23"/>
      <c r="E23" s="23"/>
      <c r="F23" s="23"/>
      <c r="G23" s="23"/>
      <c r="H23" s="67"/>
      <c r="I23" s="67"/>
      <c r="J23" s="67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47.25">
      <c r="A24" s="144"/>
      <c r="B24" s="144"/>
      <c r="C24" s="2" t="s">
        <v>46</v>
      </c>
      <c r="D24" s="23">
        <v>244</v>
      </c>
      <c r="E24" s="23" t="s">
        <v>48</v>
      </c>
      <c r="F24" s="23" t="s">
        <v>254</v>
      </c>
      <c r="G24" s="23" t="s">
        <v>34</v>
      </c>
      <c r="H24" s="67">
        <f>'ППП2-2'!H30</f>
        <v>37560.55</v>
      </c>
      <c r="I24" s="67">
        <f>'ППП2-2'!I30</f>
        <v>37014.568</v>
      </c>
      <c r="J24" s="67">
        <f>'ППП2-2'!J30</f>
        <v>37019.127</v>
      </c>
      <c r="K24" s="67">
        <f>SUM(H24:J24)</f>
        <v>111594.245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1.5">
      <c r="A25" s="144" t="s">
        <v>120</v>
      </c>
      <c r="B25" s="144" t="s">
        <v>123</v>
      </c>
      <c r="C25" s="8" t="s">
        <v>16</v>
      </c>
      <c r="D25" s="23">
        <v>241</v>
      </c>
      <c r="E25" s="23" t="s">
        <v>101</v>
      </c>
      <c r="F25" s="23" t="s">
        <v>251</v>
      </c>
      <c r="G25" s="23" t="s">
        <v>34</v>
      </c>
      <c r="H25" s="67">
        <f>H27</f>
        <v>3770.6839999999997</v>
      </c>
      <c r="I25" s="67">
        <f>I27</f>
        <v>3770.6839999999997</v>
      </c>
      <c r="J25" s="67">
        <f>J27</f>
        <v>3770.6839999999997</v>
      </c>
      <c r="K25" s="67">
        <f>SUM(H25:J25)</f>
        <v>11312.052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44"/>
      <c r="B26" s="144"/>
      <c r="C26" s="8" t="s">
        <v>17</v>
      </c>
      <c r="D26" s="23"/>
      <c r="E26" s="23"/>
      <c r="F26" s="23"/>
      <c r="G26" s="23"/>
      <c r="H26" s="67"/>
      <c r="I26" s="67"/>
      <c r="J26" s="67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44"/>
      <c r="B27" s="144"/>
      <c r="C27" s="2" t="s">
        <v>92</v>
      </c>
      <c r="D27" s="23">
        <v>241</v>
      </c>
      <c r="E27" s="23" t="s">
        <v>101</v>
      </c>
      <c r="F27" s="23" t="s">
        <v>251</v>
      </c>
      <c r="G27" s="23" t="s">
        <v>34</v>
      </c>
      <c r="H27" s="67">
        <f>'ППП2-3'!H28</f>
        <v>3770.6839999999997</v>
      </c>
      <c r="I27" s="67">
        <f>'ППП2-3'!I28</f>
        <v>3770.6839999999997</v>
      </c>
      <c r="J27" s="67">
        <f>'ППП2-3'!J28</f>
        <v>3770.6839999999997</v>
      </c>
      <c r="K27" s="67">
        <f>SUM(H27:J27)</f>
        <v>11312.052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1.5">
      <c r="A28" s="152" t="s">
        <v>121</v>
      </c>
      <c r="B28" s="152" t="s">
        <v>124</v>
      </c>
      <c r="C28" s="8" t="s">
        <v>18</v>
      </c>
      <c r="D28" s="23" t="s">
        <v>34</v>
      </c>
      <c r="E28" s="23" t="s">
        <v>34</v>
      </c>
      <c r="F28" s="23" t="s">
        <v>255</v>
      </c>
      <c r="G28" s="23" t="s">
        <v>34</v>
      </c>
      <c r="H28" s="67">
        <f>H30+H31</f>
        <v>36692.024000000005</v>
      </c>
      <c r="I28" s="67">
        <f>I30+I31</f>
        <v>34688.634999999995</v>
      </c>
      <c r="J28" s="67">
        <f>J30+J31</f>
        <v>34688.634999999995</v>
      </c>
      <c r="K28" s="67">
        <f>SUM(H28:J28)</f>
        <v>106069.294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227"/>
      <c r="B29" s="229"/>
      <c r="C29" s="6" t="s">
        <v>17</v>
      </c>
      <c r="D29" s="59"/>
      <c r="E29" s="59"/>
      <c r="F29" s="59"/>
      <c r="G29" s="59"/>
      <c r="H29" s="68"/>
      <c r="I29" s="68"/>
      <c r="J29" s="67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47.25">
      <c r="A30" s="227"/>
      <c r="B30" s="229"/>
      <c r="C30" s="2" t="s">
        <v>46</v>
      </c>
      <c r="D30" s="23">
        <v>244</v>
      </c>
      <c r="E30" s="23" t="s">
        <v>34</v>
      </c>
      <c r="F30" s="23" t="s">
        <v>255</v>
      </c>
      <c r="G30" s="23" t="s">
        <v>34</v>
      </c>
      <c r="H30" s="67">
        <f>'ППП2-4'!H110</f>
        <v>36692.024000000005</v>
      </c>
      <c r="I30" s="67">
        <f>'ППП2-4'!I110</f>
        <v>34688.634999999995</v>
      </c>
      <c r="J30" s="67">
        <f>'ППП2-4'!J110</f>
        <v>34688.634999999995</v>
      </c>
      <c r="K30" s="67">
        <f aca="true" t="shared" si="0" ref="K30:K40">SUM(H30:J30)</f>
        <v>106069.294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63">
      <c r="A31" s="228"/>
      <c r="B31" s="153"/>
      <c r="C31" s="2" t="s">
        <v>97</v>
      </c>
      <c r="D31" s="23">
        <v>247</v>
      </c>
      <c r="E31" s="23" t="s">
        <v>48</v>
      </c>
      <c r="F31" s="23" t="s">
        <v>252</v>
      </c>
      <c r="G31" s="23" t="s">
        <v>96</v>
      </c>
      <c r="H31" s="67">
        <f>'ППП2-4'!H109</f>
        <v>0</v>
      </c>
      <c r="I31" s="67">
        <f>'ППП2-4'!I109</f>
        <v>0</v>
      </c>
      <c r="J31" s="67">
        <f aca="true" t="shared" si="1" ref="J31:J42">I31</f>
        <v>0</v>
      </c>
      <c r="K31" s="67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 customHeight="1" hidden="1">
      <c r="A32" s="152" t="s">
        <v>21</v>
      </c>
      <c r="B32" s="152"/>
      <c r="C32" s="8" t="s">
        <v>18</v>
      </c>
      <c r="D32" s="23"/>
      <c r="E32" s="23"/>
      <c r="F32" s="23"/>
      <c r="G32" s="23"/>
      <c r="H32" s="31"/>
      <c r="I32" s="31"/>
      <c r="J32" s="67">
        <f t="shared" si="1"/>
        <v>0</v>
      </c>
      <c r="K32" s="67">
        <f t="shared" si="0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hidden="1">
      <c r="A33" s="232"/>
      <c r="B33" s="227"/>
      <c r="C33" s="6" t="s">
        <v>17</v>
      </c>
      <c r="D33" s="59"/>
      <c r="E33" s="59"/>
      <c r="F33" s="59"/>
      <c r="G33" s="59"/>
      <c r="H33" s="50"/>
      <c r="I33" s="50"/>
      <c r="J33" s="67">
        <f t="shared" si="1"/>
        <v>0</v>
      </c>
      <c r="K33" s="67">
        <f t="shared" si="0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hidden="1">
      <c r="A34" s="232"/>
      <c r="B34" s="227"/>
      <c r="C34" s="8"/>
      <c r="D34" s="23"/>
      <c r="E34" s="23" t="s">
        <v>34</v>
      </c>
      <c r="F34" s="23" t="s">
        <v>34</v>
      </c>
      <c r="G34" s="23" t="s">
        <v>34</v>
      </c>
      <c r="H34" s="31"/>
      <c r="I34" s="31"/>
      <c r="J34" s="67">
        <f t="shared" si="1"/>
        <v>0</v>
      </c>
      <c r="K34" s="67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hidden="1">
      <c r="A35" s="233"/>
      <c r="B35" s="228"/>
      <c r="C35" s="8"/>
      <c r="D35" s="23"/>
      <c r="E35" s="23" t="s">
        <v>34</v>
      </c>
      <c r="F35" s="23" t="s">
        <v>34</v>
      </c>
      <c r="G35" s="23" t="s">
        <v>34</v>
      </c>
      <c r="H35" s="31"/>
      <c r="I35" s="31"/>
      <c r="J35" s="67">
        <f t="shared" si="1"/>
        <v>0</v>
      </c>
      <c r="K35" s="67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1.5" customHeight="1" hidden="1">
      <c r="A36" s="152" t="s">
        <v>22</v>
      </c>
      <c r="B36" s="152"/>
      <c r="C36" s="11" t="s">
        <v>18</v>
      </c>
      <c r="D36" s="60"/>
      <c r="E36" s="60"/>
      <c r="F36" s="60"/>
      <c r="G36" s="60"/>
      <c r="H36" s="51"/>
      <c r="I36" s="51"/>
      <c r="J36" s="67">
        <f t="shared" si="1"/>
        <v>0</v>
      </c>
      <c r="K36" s="67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hidden="1">
      <c r="A37" s="227"/>
      <c r="B37" s="227"/>
      <c r="C37" s="8" t="s">
        <v>17</v>
      </c>
      <c r="D37" s="23"/>
      <c r="E37" s="23"/>
      <c r="F37" s="23"/>
      <c r="G37" s="23"/>
      <c r="H37" s="31"/>
      <c r="I37" s="31"/>
      <c r="J37" s="67">
        <f t="shared" si="1"/>
        <v>0</v>
      </c>
      <c r="K37" s="67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>
      <c r="A38" s="227"/>
      <c r="B38" s="227"/>
      <c r="C38" s="8"/>
      <c r="D38" s="23"/>
      <c r="E38" s="23" t="s">
        <v>34</v>
      </c>
      <c r="F38" s="23" t="s">
        <v>34</v>
      </c>
      <c r="G38" s="23" t="s">
        <v>34</v>
      </c>
      <c r="H38" s="31"/>
      <c r="I38" s="31"/>
      <c r="J38" s="67">
        <f t="shared" si="1"/>
        <v>0</v>
      </c>
      <c r="K38" s="67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>
      <c r="A39" s="228"/>
      <c r="B39" s="228"/>
      <c r="C39" s="8"/>
      <c r="D39" s="23"/>
      <c r="E39" s="23" t="s">
        <v>34</v>
      </c>
      <c r="F39" s="23" t="s">
        <v>34</v>
      </c>
      <c r="G39" s="23" t="s">
        <v>34</v>
      </c>
      <c r="H39" s="31"/>
      <c r="I39" s="31"/>
      <c r="J39" s="67">
        <f t="shared" si="1"/>
        <v>0</v>
      </c>
      <c r="K39" s="67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1.5">
      <c r="A40" s="144" t="s">
        <v>349</v>
      </c>
      <c r="B40" s="144" t="s">
        <v>284</v>
      </c>
      <c r="C40" s="8" t="s">
        <v>16</v>
      </c>
      <c r="D40" s="23" t="s">
        <v>34</v>
      </c>
      <c r="E40" s="23" t="s">
        <v>34</v>
      </c>
      <c r="F40" s="105" t="s">
        <v>281</v>
      </c>
      <c r="G40" s="23" t="s">
        <v>34</v>
      </c>
      <c r="H40" s="67">
        <f>H42</f>
        <v>0</v>
      </c>
      <c r="I40" s="67">
        <f>I42</f>
        <v>0</v>
      </c>
      <c r="J40" s="67">
        <f t="shared" si="1"/>
        <v>0</v>
      </c>
      <c r="K40" s="67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44"/>
      <c r="B41" s="144"/>
      <c r="C41" s="8" t="s">
        <v>17</v>
      </c>
      <c r="D41" s="23"/>
      <c r="E41" s="23"/>
      <c r="F41" s="23"/>
      <c r="G41" s="23"/>
      <c r="H41" s="67"/>
      <c r="I41" s="67"/>
      <c r="J41" s="67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68.25" customHeight="1">
      <c r="A42" s="144"/>
      <c r="B42" s="144"/>
      <c r="C42" s="2" t="s">
        <v>46</v>
      </c>
      <c r="D42" s="23" t="s">
        <v>47</v>
      </c>
      <c r="E42" s="23" t="s">
        <v>280</v>
      </c>
      <c r="F42" s="105" t="s">
        <v>281</v>
      </c>
      <c r="G42" s="23" t="s">
        <v>96</v>
      </c>
      <c r="H42" s="67">
        <f>'[1]ППП2-3'!J43</f>
        <v>0</v>
      </c>
      <c r="I42" s="67">
        <f>'[1]ППП2-3'!K43</f>
        <v>0</v>
      </c>
      <c r="J42" s="67">
        <f t="shared" si="1"/>
        <v>0</v>
      </c>
      <c r="K42" s="67">
        <f>SUM(H42:J42)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8"/>
      <c r="B43" s="18"/>
      <c r="C43" s="9"/>
      <c r="D43" s="29"/>
      <c r="E43" s="29"/>
      <c r="F43" s="29"/>
      <c r="G43" s="29"/>
      <c r="H43" s="33"/>
      <c r="I43" s="33"/>
      <c r="J43" s="33"/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7"/>
      <c r="E44" s="27"/>
      <c r="F44" s="27"/>
      <c r="G44" s="27"/>
      <c r="H44" s="32"/>
      <c r="I44" s="32"/>
      <c r="J44" s="32"/>
      <c r="K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hidden="1">
      <c r="A45" s="49" t="s">
        <v>156</v>
      </c>
      <c r="B45" s="1"/>
      <c r="C45" s="1"/>
      <c r="D45" s="27"/>
      <c r="E45" s="61"/>
      <c r="F45" s="27"/>
      <c r="G45" s="27"/>
      <c r="H45" s="32"/>
      <c r="I45" s="32"/>
      <c r="J45" s="32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hidden="1">
      <c r="A46" s="1"/>
      <c r="B46" s="1"/>
      <c r="C46" s="1"/>
      <c r="D46" s="27"/>
      <c r="E46" s="27" t="s">
        <v>36</v>
      </c>
      <c r="F46" s="27"/>
      <c r="G46" s="27"/>
      <c r="H46" s="32"/>
      <c r="I46" s="32"/>
      <c r="J46" s="32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40"/>
      <c r="B47" s="140"/>
      <c r="C47" s="140"/>
      <c r="D47" s="27"/>
      <c r="E47" s="27"/>
      <c r="F47" s="27"/>
      <c r="G47" s="27"/>
      <c r="H47" s="32"/>
      <c r="I47" s="32"/>
      <c r="J47" s="32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7"/>
      <c r="E48" s="27"/>
      <c r="F48" s="27"/>
      <c r="G48" s="27"/>
      <c r="H48" s="32"/>
      <c r="I48" s="32"/>
      <c r="J48" s="32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7"/>
      <c r="E49" s="27"/>
      <c r="F49" s="27"/>
      <c r="G49" s="27"/>
      <c r="H49" s="32"/>
      <c r="I49" s="32"/>
      <c r="J49" s="32"/>
      <c r="K49" s="3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7"/>
      <c r="E50" s="27"/>
      <c r="F50" s="27"/>
      <c r="G50" s="27"/>
      <c r="H50" s="32"/>
      <c r="I50" s="32"/>
      <c r="J50" s="32"/>
      <c r="K50" s="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40"/>
      <c r="B51" s="140"/>
      <c r="C51" s="140"/>
      <c r="D51" s="27"/>
      <c r="E51" s="27"/>
      <c r="F51" s="27"/>
      <c r="G51" s="27"/>
      <c r="H51" s="32"/>
      <c r="I51" s="32"/>
      <c r="J51" s="32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40"/>
      <c r="B52" s="140"/>
      <c r="C52" s="140"/>
      <c r="D52" s="27"/>
      <c r="E52" s="27"/>
      <c r="F52" s="27"/>
      <c r="G52" s="27"/>
      <c r="H52" s="32"/>
      <c r="I52" s="32"/>
      <c r="J52" s="32"/>
      <c r="K52" s="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3"/>
      <c r="B53" s="1"/>
      <c r="C53" s="1"/>
      <c r="D53" s="27"/>
      <c r="E53" s="27"/>
      <c r="F53" s="27"/>
      <c r="G53" s="27"/>
      <c r="H53" s="32"/>
      <c r="I53" s="32"/>
      <c r="J53" s="32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7"/>
      <c r="E54" s="27"/>
      <c r="F54" s="27"/>
      <c r="G54" s="27"/>
      <c r="H54" s="32"/>
      <c r="I54" s="32"/>
      <c r="J54" s="32"/>
      <c r="K54" s="3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7"/>
      <c r="E55" s="27"/>
      <c r="F55" s="27"/>
      <c r="G55" s="27"/>
      <c r="H55" s="32"/>
      <c r="I55" s="32"/>
      <c r="J55" s="32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7"/>
      <c r="E56" s="27"/>
      <c r="F56" s="27"/>
      <c r="G56" s="27"/>
      <c r="H56" s="32"/>
      <c r="I56" s="32"/>
      <c r="J56" s="32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7"/>
      <c r="E57" s="27"/>
      <c r="F57" s="27"/>
      <c r="G57" s="27"/>
      <c r="H57" s="32"/>
      <c r="I57" s="32"/>
      <c r="J57" s="32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7"/>
      <c r="E58" s="27"/>
      <c r="F58" s="27"/>
      <c r="G58" s="27"/>
      <c r="H58" s="32"/>
      <c r="I58" s="32"/>
      <c r="J58" s="32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7"/>
      <c r="E59" s="27"/>
      <c r="F59" s="27"/>
      <c r="G59" s="27"/>
      <c r="H59" s="32"/>
      <c r="I59" s="32"/>
      <c r="J59" s="32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7"/>
      <c r="E60" s="27"/>
      <c r="F60" s="27"/>
      <c r="G60" s="27"/>
      <c r="H60" s="32"/>
      <c r="I60" s="32"/>
      <c r="J60" s="32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7"/>
      <c r="E61" s="27"/>
      <c r="F61" s="27"/>
      <c r="G61" s="27"/>
      <c r="H61" s="32"/>
      <c r="I61" s="32"/>
      <c r="J61" s="32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7"/>
      <c r="E62" s="27"/>
      <c r="F62" s="27"/>
      <c r="G62" s="27"/>
      <c r="H62" s="32"/>
      <c r="I62" s="32"/>
      <c r="J62" s="32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7"/>
      <c r="E63" s="27"/>
      <c r="F63" s="27"/>
      <c r="G63" s="27"/>
      <c r="H63" s="32"/>
      <c r="I63" s="32"/>
      <c r="J63" s="32"/>
      <c r="K63" s="3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7"/>
      <c r="E64" s="27"/>
      <c r="F64" s="27"/>
      <c r="G64" s="27"/>
      <c r="H64" s="32"/>
      <c r="I64" s="32"/>
      <c r="J64" s="32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7"/>
      <c r="E65" s="27"/>
      <c r="F65" s="27"/>
      <c r="G65" s="27"/>
      <c r="H65" s="32"/>
      <c r="I65" s="32"/>
      <c r="J65" s="32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7"/>
      <c r="E66" s="27"/>
      <c r="F66" s="27"/>
      <c r="G66" s="27"/>
      <c r="H66" s="32"/>
      <c r="I66" s="32"/>
      <c r="J66" s="32"/>
      <c r="K66" s="3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7"/>
      <c r="E67" s="27"/>
      <c r="F67" s="27"/>
      <c r="G67" s="27"/>
      <c r="H67" s="32"/>
      <c r="I67" s="32"/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7"/>
      <c r="E68" s="27"/>
      <c r="F68" s="27"/>
      <c r="G68" s="27"/>
      <c r="H68" s="32"/>
      <c r="I68" s="32"/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7"/>
      <c r="E69" s="27"/>
      <c r="F69" s="27"/>
      <c r="G69" s="27"/>
      <c r="H69" s="32"/>
      <c r="I69" s="32"/>
      <c r="J69" s="32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7"/>
      <c r="E70" s="27"/>
      <c r="F70" s="27"/>
      <c r="G70" s="27"/>
      <c r="H70" s="32"/>
      <c r="I70" s="32"/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7"/>
      <c r="E71" s="27"/>
      <c r="F71" s="27"/>
      <c r="G71" s="27"/>
      <c r="H71" s="32"/>
      <c r="I71" s="32"/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7"/>
      <c r="E72" s="27"/>
      <c r="F72" s="27"/>
      <c r="G72" s="27"/>
      <c r="H72" s="32"/>
      <c r="I72" s="32"/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7"/>
      <c r="E73" s="27"/>
      <c r="F73" s="27"/>
      <c r="G73" s="27"/>
      <c r="H73" s="32"/>
      <c r="I73" s="32"/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7"/>
      <c r="E74" s="27"/>
      <c r="F74" s="27"/>
      <c r="G74" s="27"/>
      <c r="H74" s="32"/>
      <c r="I74" s="32"/>
      <c r="J74" s="32"/>
      <c r="K74" s="3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7"/>
      <c r="E75" s="27"/>
      <c r="F75" s="27"/>
      <c r="G75" s="27"/>
      <c r="H75" s="32"/>
      <c r="I75" s="32"/>
      <c r="J75" s="32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7"/>
      <c r="E76" s="27"/>
      <c r="F76" s="27"/>
      <c r="G76" s="27"/>
      <c r="H76" s="32"/>
      <c r="I76" s="32"/>
      <c r="J76" s="32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7"/>
      <c r="E77" s="27"/>
      <c r="F77" s="27"/>
      <c r="G77" s="27"/>
      <c r="H77" s="32"/>
      <c r="I77" s="32"/>
      <c r="J77" s="32"/>
      <c r="K77" s="3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7"/>
      <c r="E78" s="27"/>
      <c r="F78" s="27"/>
      <c r="G78" s="27"/>
      <c r="H78" s="32"/>
      <c r="I78" s="32"/>
      <c r="J78" s="32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7"/>
      <c r="E79" s="27"/>
      <c r="F79" s="27"/>
      <c r="G79" s="27"/>
      <c r="H79" s="32"/>
      <c r="I79" s="32"/>
      <c r="J79" s="32"/>
      <c r="K79" s="3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7"/>
      <c r="E80" s="27"/>
      <c r="F80" s="27"/>
      <c r="G80" s="27"/>
      <c r="H80" s="32"/>
      <c r="I80" s="32"/>
      <c r="J80" s="32"/>
      <c r="K80" s="3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7"/>
      <c r="E81" s="27"/>
      <c r="F81" s="27"/>
      <c r="G81" s="27"/>
      <c r="H81" s="32"/>
      <c r="I81" s="32"/>
      <c r="J81" s="32"/>
      <c r="K81" s="3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7"/>
      <c r="E82" s="27"/>
      <c r="F82" s="27"/>
      <c r="G82" s="27"/>
      <c r="H82" s="32"/>
      <c r="I82" s="32"/>
      <c r="J82" s="32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7"/>
      <c r="E83" s="27"/>
      <c r="F83" s="27"/>
      <c r="G83" s="27"/>
      <c r="H83" s="32"/>
      <c r="I83" s="32"/>
      <c r="J83" s="32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</sheetData>
  <sheetProtection/>
  <mergeCells count="33">
    <mergeCell ref="A5:K5"/>
    <mergeCell ref="A7:K7"/>
    <mergeCell ref="A8:K8"/>
    <mergeCell ref="A9:K9"/>
    <mergeCell ref="A10:K10"/>
    <mergeCell ref="C11:M11"/>
    <mergeCell ref="A51:C51"/>
    <mergeCell ref="A52:C52"/>
    <mergeCell ref="B19:B21"/>
    <mergeCell ref="A28:A31"/>
    <mergeCell ref="A47:C47"/>
    <mergeCell ref="B25:B27"/>
    <mergeCell ref="B28:B31"/>
    <mergeCell ref="A12:A13"/>
    <mergeCell ref="B12:B13"/>
    <mergeCell ref="C12:C13"/>
    <mergeCell ref="D12:G12"/>
    <mergeCell ref="A40:A42"/>
    <mergeCell ref="B40:B42"/>
    <mergeCell ref="A22:A24"/>
    <mergeCell ref="A25:A27"/>
    <mergeCell ref="A32:A35"/>
    <mergeCell ref="B32:B35"/>
    <mergeCell ref="H1:K1"/>
    <mergeCell ref="H2:K3"/>
    <mergeCell ref="A36:A39"/>
    <mergeCell ref="B36:B39"/>
    <mergeCell ref="A14:A18"/>
    <mergeCell ref="A19:A21"/>
    <mergeCell ref="B14:B18"/>
    <mergeCell ref="B22:B24"/>
    <mergeCell ref="H12:K12"/>
    <mergeCell ref="A6:K6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view="pageBreakPreview" zoomScale="75" zoomScaleSheetLayoutView="75" workbookViewId="0" topLeftCell="A19">
      <selection activeCell="D29" sqref="D29:F29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6" width="12.421875" style="32" customWidth="1"/>
    <col min="7" max="7" width="15.8515625" style="32" customWidth="1"/>
    <col min="8" max="16384" width="9.140625" style="1" customWidth="1"/>
  </cols>
  <sheetData>
    <row r="1" spans="4:9" ht="15.75">
      <c r="D1" s="224" t="s">
        <v>338</v>
      </c>
      <c r="E1" s="224"/>
      <c r="F1" s="224"/>
      <c r="G1" s="224"/>
      <c r="H1" s="7"/>
      <c r="I1" s="7"/>
    </row>
    <row r="2" spans="4:9" ht="15.75">
      <c r="D2" s="224" t="s">
        <v>283</v>
      </c>
      <c r="E2" s="224"/>
      <c r="F2" s="224"/>
      <c r="G2" s="224"/>
      <c r="H2" s="7"/>
      <c r="I2" s="7"/>
    </row>
    <row r="3" spans="4:9" ht="31.5" customHeight="1">
      <c r="D3" s="224"/>
      <c r="E3" s="224"/>
      <c r="F3" s="224"/>
      <c r="G3" s="224"/>
      <c r="H3" s="7"/>
      <c r="I3" s="7"/>
    </row>
    <row r="4" spans="1:7" ht="18.75">
      <c r="A4" s="225" t="s">
        <v>317</v>
      </c>
      <c r="B4" s="225"/>
      <c r="C4" s="225"/>
      <c r="D4" s="225"/>
      <c r="E4" s="225"/>
      <c r="F4" s="225"/>
      <c r="G4" s="225"/>
    </row>
    <row r="5" spans="1:7" ht="24" customHeight="1">
      <c r="A5" s="225" t="s">
        <v>323</v>
      </c>
      <c r="B5" s="225"/>
      <c r="C5" s="225"/>
      <c r="D5" s="225"/>
      <c r="E5" s="225"/>
      <c r="F5" s="225"/>
      <c r="G5" s="225"/>
    </row>
    <row r="6" spans="1:7" ht="24" customHeight="1">
      <c r="A6" s="225" t="s">
        <v>324</v>
      </c>
      <c r="B6" s="225"/>
      <c r="C6" s="225"/>
      <c r="D6" s="225"/>
      <c r="E6" s="225"/>
      <c r="F6" s="225"/>
      <c r="G6" s="225"/>
    </row>
    <row r="7" spans="1:7" ht="24" customHeight="1">
      <c r="A7" s="225" t="s">
        <v>325</v>
      </c>
      <c r="B7" s="225"/>
      <c r="C7" s="225"/>
      <c r="D7" s="225"/>
      <c r="E7" s="225"/>
      <c r="F7" s="225"/>
      <c r="G7" s="225"/>
    </row>
    <row r="8" spans="1:7" ht="24" customHeight="1">
      <c r="A8" s="225" t="s">
        <v>326</v>
      </c>
      <c r="B8" s="225"/>
      <c r="C8" s="225"/>
      <c r="D8" s="225"/>
      <c r="E8" s="225"/>
      <c r="F8" s="225"/>
      <c r="G8" s="225"/>
    </row>
    <row r="9" spans="1:7" ht="14.25" customHeight="1">
      <c r="A9" s="225" t="s">
        <v>327</v>
      </c>
      <c r="B9" s="225"/>
      <c r="C9" s="225"/>
      <c r="D9" s="225"/>
      <c r="E9" s="225"/>
      <c r="F9" s="225"/>
      <c r="G9" s="225"/>
    </row>
    <row r="11" spans="1:7" ht="15.75" customHeight="1">
      <c r="A11" s="152" t="s">
        <v>13</v>
      </c>
      <c r="B11" s="152" t="s">
        <v>14</v>
      </c>
      <c r="C11" s="152" t="s">
        <v>29</v>
      </c>
      <c r="D11" s="207"/>
      <c r="E11" s="207"/>
      <c r="F11" s="207"/>
      <c r="G11" s="208"/>
    </row>
    <row r="12" spans="1:7" ht="31.5">
      <c r="A12" s="153"/>
      <c r="B12" s="153"/>
      <c r="C12" s="153"/>
      <c r="D12" s="31" t="s">
        <v>186</v>
      </c>
      <c r="E12" s="31" t="s">
        <v>227</v>
      </c>
      <c r="F12" s="31" t="s">
        <v>288</v>
      </c>
      <c r="G12" s="31" t="s">
        <v>351</v>
      </c>
    </row>
    <row r="13" spans="1:7" s="19" customFormat="1" ht="15.75">
      <c r="A13" s="152" t="s">
        <v>15</v>
      </c>
      <c r="B13" s="152" t="s">
        <v>117</v>
      </c>
      <c r="C13" s="21" t="s">
        <v>25</v>
      </c>
      <c r="D13" s="69">
        <f>SUM(D14:D19)</f>
        <v>105421.66100000001</v>
      </c>
      <c r="E13" s="69">
        <f>SUM(E14:E19)</f>
        <v>102369.81799999998</v>
      </c>
      <c r="F13" s="69">
        <f>SUM(F14:F19)</f>
        <v>102374.985</v>
      </c>
      <c r="G13" s="69">
        <f>SUM(D13:F13)</f>
        <v>310166.464</v>
      </c>
    </row>
    <row r="14" spans="1:7" ht="15.75">
      <c r="A14" s="229"/>
      <c r="B14" s="229"/>
      <c r="C14" s="8" t="s">
        <v>26</v>
      </c>
      <c r="D14" s="67"/>
      <c r="E14" s="67"/>
      <c r="F14" s="69"/>
      <c r="G14" s="67"/>
    </row>
    <row r="15" spans="1:7" ht="15.75">
      <c r="A15" s="229"/>
      <c r="B15" s="229"/>
      <c r="C15" s="8" t="s">
        <v>27</v>
      </c>
      <c r="D15" s="67">
        <f>D21+D27+D33</f>
        <v>16.8</v>
      </c>
      <c r="E15" s="67">
        <f aca="true" t="shared" si="0" ref="E15:F17">E21+E27+E33</f>
        <v>0</v>
      </c>
      <c r="F15" s="67">
        <f>E15</f>
        <v>0</v>
      </c>
      <c r="G15" s="69">
        <f>SUM(D15:F15)</f>
        <v>16.8</v>
      </c>
    </row>
    <row r="16" spans="1:7" ht="15.75">
      <c r="A16" s="229"/>
      <c r="B16" s="229"/>
      <c r="C16" s="8" t="s">
        <v>32</v>
      </c>
      <c r="D16" s="67">
        <f>D22+D28+D34</f>
        <v>2181</v>
      </c>
      <c r="E16" s="67">
        <f t="shared" si="0"/>
        <v>294.99999999999994</v>
      </c>
      <c r="F16" s="67">
        <f>E16</f>
        <v>294.99999999999994</v>
      </c>
      <c r="G16" s="69">
        <f>SUM(D16:F16)</f>
        <v>2771</v>
      </c>
    </row>
    <row r="17" spans="1:7" ht="15.75">
      <c r="A17" s="229"/>
      <c r="B17" s="229"/>
      <c r="C17" s="8" t="s">
        <v>33</v>
      </c>
      <c r="D17" s="67">
        <f>D23+D29+D35</f>
        <v>103223.861</v>
      </c>
      <c r="E17" s="67">
        <f t="shared" si="0"/>
        <v>102074.81799999998</v>
      </c>
      <c r="F17" s="67">
        <f t="shared" si="0"/>
        <v>102079.985</v>
      </c>
      <c r="G17" s="69">
        <f>SUM(D17:F17)</f>
        <v>307378.664</v>
      </c>
    </row>
    <row r="18" spans="1:7" ht="15.75">
      <c r="A18" s="229"/>
      <c r="B18" s="229"/>
      <c r="C18" s="8" t="s">
        <v>30</v>
      </c>
      <c r="D18" s="67"/>
      <c r="E18" s="67"/>
      <c r="F18" s="67"/>
      <c r="G18" s="69"/>
    </row>
    <row r="19" spans="1:7" ht="15.75">
      <c r="A19" s="229"/>
      <c r="B19" s="229"/>
      <c r="C19" s="8" t="s">
        <v>31</v>
      </c>
      <c r="D19" s="67"/>
      <c r="E19" s="67"/>
      <c r="F19" s="67"/>
      <c r="G19" s="69"/>
    </row>
    <row r="20" spans="1:7" s="19" customFormat="1" ht="15.75">
      <c r="A20" s="229"/>
      <c r="B20" s="229"/>
      <c r="C20" s="21" t="s">
        <v>92</v>
      </c>
      <c r="D20" s="69">
        <f>SUM(D21:D25)</f>
        <v>3770.6839999999997</v>
      </c>
      <c r="E20" s="69">
        <f>SUM(E21:E25)</f>
        <v>3770.6839999999997</v>
      </c>
      <c r="F20" s="69">
        <f>SUM(F21:F25)</f>
        <v>3770.6839999999997</v>
      </c>
      <c r="G20" s="69">
        <f>SUM(D20:F20)</f>
        <v>11312.052</v>
      </c>
    </row>
    <row r="21" spans="1:7" ht="15.75">
      <c r="A21" s="229"/>
      <c r="B21" s="229"/>
      <c r="C21" s="8" t="s">
        <v>27</v>
      </c>
      <c r="D21" s="67"/>
      <c r="E21" s="67"/>
      <c r="F21" s="69"/>
      <c r="G21" s="69"/>
    </row>
    <row r="22" spans="1:7" ht="15.75">
      <c r="A22" s="229"/>
      <c r="B22" s="229"/>
      <c r="C22" s="8" t="s">
        <v>32</v>
      </c>
      <c r="D22" s="67">
        <f aca="true" t="shared" si="1" ref="D22:F23">D58</f>
        <v>294.99999999999994</v>
      </c>
      <c r="E22" s="67">
        <f t="shared" si="1"/>
        <v>294.99999999999994</v>
      </c>
      <c r="F22" s="67">
        <f t="shared" si="1"/>
        <v>294.99999999999994</v>
      </c>
      <c r="G22" s="69">
        <f>SUM(D22:F22)</f>
        <v>884.9999999999998</v>
      </c>
    </row>
    <row r="23" spans="1:7" ht="15.75">
      <c r="A23" s="229"/>
      <c r="B23" s="229"/>
      <c r="C23" s="8" t="s">
        <v>33</v>
      </c>
      <c r="D23" s="67">
        <f t="shared" si="1"/>
        <v>3475.6839999999997</v>
      </c>
      <c r="E23" s="67">
        <f t="shared" si="1"/>
        <v>3475.6839999999997</v>
      </c>
      <c r="F23" s="67">
        <f t="shared" si="1"/>
        <v>3475.6839999999997</v>
      </c>
      <c r="G23" s="69">
        <f>SUM(D23:F23)</f>
        <v>10427.052</v>
      </c>
    </row>
    <row r="24" spans="1:7" ht="15.75">
      <c r="A24" s="229"/>
      <c r="B24" s="229"/>
      <c r="C24" s="8" t="s">
        <v>30</v>
      </c>
      <c r="D24" s="67"/>
      <c r="E24" s="67"/>
      <c r="F24" s="67"/>
      <c r="G24" s="69"/>
    </row>
    <row r="25" spans="1:7" ht="15.75">
      <c r="A25" s="229"/>
      <c r="B25" s="229"/>
      <c r="C25" s="8" t="s">
        <v>31</v>
      </c>
      <c r="D25" s="67"/>
      <c r="E25" s="67"/>
      <c r="F25" s="69"/>
      <c r="G25" s="69"/>
    </row>
    <row r="26" spans="1:7" s="19" customFormat="1" ht="31.5">
      <c r="A26" s="229"/>
      <c r="B26" s="229"/>
      <c r="C26" s="21" t="s">
        <v>46</v>
      </c>
      <c r="D26" s="69">
        <f>SUM(D27:D31)</f>
        <v>101650.97700000001</v>
      </c>
      <c r="E26" s="69">
        <f>SUM(E27:E31)</f>
        <v>98599.13399999999</v>
      </c>
      <c r="F26" s="69">
        <f>SUM(F27:F31)</f>
        <v>98604.301</v>
      </c>
      <c r="G26" s="69">
        <f>SUM(D26:F26)</f>
        <v>298854.412</v>
      </c>
    </row>
    <row r="27" spans="1:7" ht="15.75">
      <c r="A27" s="229"/>
      <c r="B27" s="229"/>
      <c r="C27" s="8" t="s">
        <v>27</v>
      </c>
      <c r="D27" s="67">
        <f aca="true" t="shared" si="2" ref="D27:E29">D41+D49+D65</f>
        <v>16.8</v>
      </c>
      <c r="E27" s="67">
        <f t="shared" si="2"/>
        <v>0</v>
      </c>
      <c r="F27" s="67">
        <f>E27</f>
        <v>0</v>
      </c>
      <c r="G27" s="69">
        <f>SUM(D27:F27)</f>
        <v>16.8</v>
      </c>
    </row>
    <row r="28" spans="1:7" ht="15.75">
      <c r="A28" s="229"/>
      <c r="B28" s="229"/>
      <c r="C28" s="8" t="s">
        <v>32</v>
      </c>
      <c r="D28" s="67">
        <f t="shared" si="2"/>
        <v>1886</v>
      </c>
      <c r="E28" s="67">
        <f t="shared" si="2"/>
        <v>0</v>
      </c>
      <c r="F28" s="67">
        <f>E28</f>
        <v>0</v>
      </c>
      <c r="G28" s="69">
        <f>SUM(D28:F28)</f>
        <v>1886</v>
      </c>
    </row>
    <row r="29" spans="1:7" ht="15.75">
      <c r="A29" s="229"/>
      <c r="B29" s="229"/>
      <c r="C29" s="8" t="s">
        <v>33</v>
      </c>
      <c r="D29" s="67">
        <f t="shared" si="2"/>
        <v>99748.17700000001</v>
      </c>
      <c r="E29" s="67">
        <f t="shared" si="2"/>
        <v>98599.13399999999</v>
      </c>
      <c r="F29" s="67">
        <f>F43+F51+F67</f>
        <v>98604.301</v>
      </c>
      <c r="G29" s="69">
        <f>SUM(D29:F29)</f>
        <v>296951.61199999996</v>
      </c>
    </row>
    <row r="30" spans="1:7" ht="15.75">
      <c r="A30" s="229"/>
      <c r="B30" s="229"/>
      <c r="C30" s="8" t="s">
        <v>30</v>
      </c>
      <c r="D30" s="67"/>
      <c r="E30" s="67"/>
      <c r="F30" s="67"/>
      <c r="G30" s="69"/>
    </row>
    <row r="31" spans="1:7" ht="15.75">
      <c r="A31" s="229"/>
      <c r="B31" s="229"/>
      <c r="C31" s="8" t="s">
        <v>31</v>
      </c>
      <c r="D31" s="67"/>
      <c r="E31" s="67"/>
      <c r="F31" s="69"/>
      <c r="G31" s="69"/>
    </row>
    <row r="32" spans="1:7" s="19" customFormat="1" ht="31.5">
      <c r="A32" s="229"/>
      <c r="B32" s="229"/>
      <c r="C32" s="21" t="s">
        <v>97</v>
      </c>
      <c r="D32" s="69">
        <f>SUM(D33:D37)</f>
        <v>0</v>
      </c>
      <c r="E32" s="69">
        <f>SUM(E33:E37)</f>
        <v>0</v>
      </c>
      <c r="F32" s="69">
        <f>E32</f>
        <v>0</v>
      </c>
      <c r="G32" s="69">
        <f>SUM(D32:F32)</f>
        <v>0</v>
      </c>
    </row>
    <row r="33" spans="1:7" ht="15.75">
      <c r="A33" s="229"/>
      <c r="B33" s="229"/>
      <c r="C33" s="8" t="s">
        <v>27</v>
      </c>
      <c r="D33" s="67"/>
      <c r="E33" s="67"/>
      <c r="F33" s="69"/>
      <c r="G33" s="69"/>
    </row>
    <row r="34" spans="1:7" ht="15.75">
      <c r="A34" s="229"/>
      <c r="B34" s="229"/>
      <c r="C34" s="8" t="s">
        <v>32</v>
      </c>
      <c r="D34" s="67"/>
      <c r="E34" s="67"/>
      <c r="F34" s="69"/>
      <c r="G34" s="69"/>
    </row>
    <row r="35" spans="1:7" ht="15.75">
      <c r="A35" s="229"/>
      <c r="B35" s="229"/>
      <c r="C35" s="8" t="s">
        <v>33</v>
      </c>
      <c r="D35" s="67">
        <f>D73</f>
        <v>0</v>
      </c>
      <c r="E35" s="67">
        <f>E73</f>
        <v>0</v>
      </c>
      <c r="F35" s="67">
        <f>E35</f>
        <v>0</v>
      </c>
      <c r="G35" s="69">
        <f>SUM(D35:F35)</f>
        <v>0</v>
      </c>
    </row>
    <row r="36" spans="1:7" ht="15.75">
      <c r="A36" s="229"/>
      <c r="B36" s="229"/>
      <c r="C36" s="8" t="s">
        <v>30</v>
      </c>
      <c r="D36" s="67"/>
      <c r="E36" s="67"/>
      <c r="F36" s="69"/>
      <c r="G36" s="69"/>
    </row>
    <row r="37" spans="1:7" ht="15.75">
      <c r="A37" s="229"/>
      <c r="B37" s="229"/>
      <c r="C37" s="8" t="s">
        <v>31</v>
      </c>
      <c r="D37" s="67"/>
      <c r="E37" s="67"/>
      <c r="F37" s="69"/>
      <c r="G37" s="69"/>
    </row>
    <row r="38" spans="1:7" ht="15.75">
      <c r="A38" s="152" t="s">
        <v>24</v>
      </c>
      <c r="B38" s="152" t="s">
        <v>118</v>
      </c>
      <c r="C38" s="21" t="s">
        <v>25</v>
      </c>
      <c r="D38" s="69">
        <f>D40</f>
        <v>27398.403000000006</v>
      </c>
      <c r="E38" s="69">
        <f>E40</f>
        <v>26895.931000000004</v>
      </c>
      <c r="F38" s="69">
        <f>F40</f>
        <v>26896.539000000004</v>
      </c>
      <c r="G38" s="69">
        <f>SUM(D38:F38)</f>
        <v>81190.87300000002</v>
      </c>
    </row>
    <row r="39" spans="1:7" ht="15.75">
      <c r="A39" s="229"/>
      <c r="B39" s="229"/>
      <c r="C39" s="8" t="s">
        <v>26</v>
      </c>
      <c r="D39" s="67"/>
      <c r="E39" s="67"/>
      <c r="F39" s="69"/>
      <c r="G39" s="69"/>
    </row>
    <row r="40" spans="1:7" ht="31.5">
      <c r="A40" s="229"/>
      <c r="B40" s="229"/>
      <c r="C40" s="21" t="s">
        <v>46</v>
      </c>
      <c r="D40" s="69">
        <f>SUM(D41:D45)</f>
        <v>27398.403000000006</v>
      </c>
      <c r="E40" s="69">
        <f>SUM(E41:E45)</f>
        <v>26895.931000000004</v>
      </c>
      <c r="F40" s="69">
        <f>SUM(F41:F43)</f>
        <v>26896.539000000004</v>
      </c>
      <c r="G40" s="69">
        <f>SUM(D40:F40)</f>
        <v>81190.87300000002</v>
      </c>
    </row>
    <row r="41" spans="1:7" ht="15.75">
      <c r="A41" s="229"/>
      <c r="B41" s="229"/>
      <c r="C41" s="8" t="s">
        <v>27</v>
      </c>
      <c r="D41" s="67">
        <f>'ППП2-1'!H35</f>
        <v>16.8</v>
      </c>
      <c r="E41" s="67">
        <f>'ППП2-1'!I35</f>
        <v>0</v>
      </c>
      <c r="F41" s="67">
        <f>E41</f>
        <v>0</v>
      </c>
      <c r="G41" s="69">
        <f>SUM(D41:F41)</f>
        <v>16.8</v>
      </c>
    </row>
    <row r="42" spans="1:7" ht="15.75">
      <c r="A42" s="229"/>
      <c r="B42" s="229"/>
      <c r="C42" s="8" t="s">
        <v>32</v>
      </c>
      <c r="D42" s="67">
        <f>'ППП2-1'!H27</f>
        <v>330.4</v>
      </c>
      <c r="E42" s="67">
        <f>'ППП2-1'!I27</f>
        <v>0</v>
      </c>
      <c r="F42" s="67">
        <f>E42</f>
        <v>0</v>
      </c>
      <c r="G42" s="69">
        <f>SUM(D42:F42)</f>
        <v>330.4</v>
      </c>
    </row>
    <row r="43" spans="1:7" ht="15.75">
      <c r="A43" s="229"/>
      <c r="B43" s="229"/>
      <c r="C43" s="8" t="s">
        <v>33</v>
      </c>
      <c r="D43" s="67">
        <f>'ППП2-1'!H53-D42-D41</f>
        <v>27051.203000000005</v>
      </c>
      <c r="E43" s="67">
        <f>'ППП2-1'!I53-E42-E41</f>
        <v>26895.931000000004</v>
      </c>
      <c r="F43" s="67">
        <f>'ППП2-1'!J53-F42-F41</f>
        <v>26896.539000000004</v>
      </c>
      <c r="G43" s="69">
        <f>SUM(D43:F43)</f>
        <v>80843.67300000001</v>
      </c>
    </row>
    <row r="44" spans="1:7" ht="15.75">
      <c r="A44" s="229"/>
      <c r="B44" s="229"/>
      <c r="C44" s="8" t="s">
        <v>35</v>
      </c>
      <c r="D44" s="67"/>
      <c r="E44" s="67"/>
      <c r="F44" s="69"/>
      <c r="G44" s="69"/>
    </row>
    <row r="45" spans="1:7" ht="15.75">
      <c r="A45" s="153"/>
      <c r="B45" s="153"/>
      <c r="C45" s="8" t="s">
        <v>31</v>
      </c>
      <c r="D45" s="67"/>
      <c r="E45" s="67"/>
      <c r="F45" s="69"/>
      <c r="G45" s="69"/>
    </row>
    <row r="46" spans="1:7" ht="15.75">
      <c r="A46" s="152" t="s">
        <v>119</v>
      </c>
      <c r="B46" s="152" t="s">
        <v>122</v>
      </c>
      <c r="C46" s="21" t="s">
        <v>25</v>
      </c>
      <c r="D46" s="69">
        <f>D48</f>
        <v>37560.55</v>
      </c>
      <c r="E46" s="69">
        <f>E48</f>
        <v>37014.568</v>
      </c>
      <c r="F46" s="69">
        <f>F48</f>
        <v>37019.127</v>
      </c>
      <c r="G46" s="69">
        <f>SUM(D46:F46)</f>
        <v>111594.245</v>
      </c>
    </row>
    <row r="47" spans="1:7" ht="15.75">
      <c r="A47" s="229"/>
      <c r="B47" s="229"/>
      <c r="C47" s="8" t="s">
        <v>26</v>
      </c>
      <c r="D47" s="67"/>
      <c r="E47" s="67"/>
      <c r="F47" s="69"/>
      <c r="G47" s="69"/>
    </row>
    <row r="48" spans="1:7" ht="31.5">
      <c r="A48" s="229"/>
      <c r="B48" s="229"/>
      <c r="C48" s="21" t="s">
        <v>46</v>
      </c>
      <c r="D48" s="69">
        <f>SUM(D49:D53)</f>
        <v>37560.55</v>
      </c>
      <c r="E48" s="69">
        <f>SUM(E49:E53)</f>
        <v>37014.568</v>
      </c>
      <c r="F48" s="69">
        <f>SUM(F49:F51)</f>
        <v>37019.127</v>
      </c>
      <c r="G48" s="69">
        <f>SUM(D48:F48)</f>
        <v>111594.245</v>
      </c>
    </row>
    <row r="49" spans="1:7" ht="15.75">
      <c r="A49" s="229"/>
      <c r="B49" s="229"/>
      <c r="C49" s="8" t="s">
        <v>27</v>
      </c>
      <c r="D49" s="67"/>
      <c r="E49" s="67"/>
      <c r="F49" s="69"/>
      <c r="G49" s="69"/>
    </row>
    <row r="50" spans="1:7" ht="15.75">
      <c r="A50" s="229"/>
      <c r="B50" s="229"/>
      <c r="C50" s="8" t="s">
        <v>32</v>
      </c>
      <c r="D50" s="67"/>
      <c r="E50" s="67"/>
      <c r="F50" s="69"/>
      <c r="G50" s="69"/>
    </row>
    <row r="51" spans="1:7" ht="15.75">
      <c r="A51" s="229"/>
      <c r="B51" s="229"/>
      <c r="C51" s="8" t="s">
        <v>33</v>
      </c>
      <c r="D51" s="67">
        <f>'ППП2-2'!H30</f>
        <v>37560.55</v>
      </c>
      <c r="E51" s="67">
        <f>'ППП2-2'!I30</f>
        <v>37014.568</v>
      </c>
      <c r="F51" s="67">
        <f>'ППП2-2'!J30</f>
        <v>37019.127</v>
      </c>
      <c r="G51" s="69">
        <f>SUM(D51:F51)</f>
        <v>111594.245</v>
      </c>
    </row>
    <row r="52" spans="1:7" ht="15.75">
      <c r="A52" s="229"/>
      <c r="B52" s="229"/>
      <c r="C52" s="8" t="s">
        <v>35</v>
      </c>
      <c r="D52" s="67"/>
      <c r="E52" s="67"/>
      <c r="F52" s="69"/>
      <c r="G52" s="69"/>
    </row>
    <row r="53" spans="1:7" ht="15.75">
      <c r="A53" s="153"/>
      <c r="B53" s="153"/>
      <c r="C53" s="8" t="s">
        <v>31</v>
      </c>
      <c r="D53" s="67"/>
      <c r="E53" s="67"/>
      <c r="F53" s="69"/>
      <c r="G53" s="69"/>
    </row>
    <row r="54" spans="1:7" ht="15.75">
      <c r="A54" s="152" t="s">
        <v>120</v>
      </c>
      <c r="B54" s="152" t="s">
        <v>123</v>
      </c>
      <c r="C54" s="21" t="s">
        <v>25</v>
      </c>
      <c r="D54" s="69">
        <f>D56</f>
        <v>3770.6839999999997</v>
      </c>
      <c r="E54" s="69">
        <f>E56</f>
        <v>3770.6839999999997</v>
      </c>
      <c r="F54" s="69">
        <f>E54</f>
        <v>3770.6839999999997</v>
      </c>
      <c r="G54" s="69">
        <f>SUM(D54:F54)</f>
        <v>11312.052</v>
      </c>
    </row>
    <row r="55" spans="1:7" ht="15.75">
      <c r="A55" s="229"/>
      <c r="B55" s="229"/>
      <c r="C55" s="8" t="s">
        <v>26</v>
      </c>
      <c r="D55" s="67"/>
      <c r="E55" s="67"/>
      <c r="F55" s="69"/>
      <c r="G55" s="69"/>
    </row>
    <row r="56" spans="1:7" ht="15.75">
      <c r="A56" s="229"/>
      <c r="B56" s="229"/>
      <c r="C56" s="21" t="s">
        <v>92</v>
      </c>
      <c r="D56" s="69">
        <f>SUM(D57:D61)</f>
        <v>3770.6839999999997</v>
      </c>
      <c r="E56" s="69">
        <f>SUM(E57:E61)</f>
        <v>3770.6839999999997</v>
      </c>
      <c r="F56" s="69">
        <f>E56</f>
        <v>3770.6839999999997</v>
      </c>
      <c r="G56" s="69">
        <f>SUM(D56:F56)</f>
        <v>11312.052</v>
      </c>
    </row>
    <row r="57" spans="1:7" ht="15.75">
      <c r="A57" s="229"/>
      <c r="B57" s="229"/>
      <c r="C57" s="8" t="s">
        <v>27</v>
      </c>
      <c r="D57" s="67"/>
      <c r="E57" s="67"/>
      <c r="F57" s="69"/>
      <c r="G57" s="69"/>
    </row>
    <row r="58" spans="1:7" ht="15.75">
      <c r="A58" s="229"/>
      <c r="B58" s="229"/>
      <c r="C58" s="8" t="s">
        <v>32</v>
      </c>
      <c r="D58" s="67">
        <f>'ППП2-3'!H19+'ППП2-3'!H23+'ППП2-3'!H21</f>
        <v>294.99999999999994</v>
      </c>
      <c r="E58" s="67">
        <f>'ППП2-3'!I19+'ППП2-3'!I23+'ППП2-3'!I21</f>
        <v>294.99999999999994</v>
      </c>
      <c r="F58" s="67">
        <f>E58</f>
        <v>294.99999999999994</v>
      </c>
      <c r="G58" s="69">
        <f>SUM(D58:F58)</f>
        <v>884.9999999999998</v>
      </c>
    </row>
    <row r="59" spans="1:7" ht="15.75">
      <c r="A59" s="229"/>
      <c r="B59" s="229"/>
      <c r="C59" s="8" t="s">
        <v>33</v>
      </c>
      <c r="D59" s="67">
        <f>'ППП2-3'!H14+'ППП2-3'!H25+'ППП2-3'!H27</f>
        <v>3475.6839999999997</v>
      </c>
      <c r="E59" s="67">
        <f>'ППП2-3'!I14+'ППП2-3'!I25+'ППП2-3'!I27</f>
        <v>3475.6839999999997</v>
      </c>
      <c r="F59" s="67">
        <f>'ППП2-3'!J14+'ППП2-3'!J25+'ППП2-3'!J27</f>
        <v>3475.6839999999997</v>
      </c>
      <c r="G59" s="69">
        <f>SUM(D59:F59)</f>
        <v>10427.052</v>
      </c>
    </row>
    <row r="60" spans="1:7" ht="15.75">
      <c r="A60" s="229"/>
      <c r="B60" s="229"/>
      <c r="C60" s="8" t="s">
        <v>35</v>
      </c>
      <c r="D60" s="67"/>
      <c r="E60" s="67"/>
      <c r="F60" s="67"/>
      <c r="G60" s="69"/>
    </row>
    <row r="61" spans="1:7" ht="15.75">
      <c r="A61" s="153"/>
      <c r="B61" s="153"/>
      <c r="C61" s="8" t="s">
        <v>31</v>
      </c>
      <c r="D61" s="67"/>
      <c r="E61" s="67"/>
      <c r="F61" s="69"/>
      <c r="G61" s="69"/>
    </row>
    <row r="62" spans="1:7" ht="15.75">
      <c r="A62" s="152" t="s">
        <v>121</v>
      </c>
      <c r="B62" s="152" t="s">
        <v>124</v>
      </c>
      <c r="C62" s="21" t="s">
        <v>25</v>
      </c>
      <c r="D62" s="69">
        <f>D64+D70</f>
        <v>36692.024</v>
      </c>
      <c r="E62" s="69">
        <f>E64+E70</f>
        <v>34688.634999999995</v>
      </c>
      <c r="F62" s="69">
        <f>E62</f>
        <v>34688.634999999995</v>
      </c>
      <c r="G62" s="69">
        <f>SUM(D62:F62)</f>
        <v>106069.29399999998</v>
      </c>
    </row>
    <row r="63" spans="1:7" ht="15.75">
      <c r="A63" s="229"/>
      <c r="B63" s="229"/>
      <c r="C63" s="8" t="s">
        <v>26</v>
      </c>
      <c r="D63" s="67"/>
      <c r="E63" s="67"/>
      <c r="F63" s="69"/>
      <c r="G63" s="69"/>
    </row>
    <row r="64" spans="1:7" ht="31.5">
      <c r="A64" s="229"/>
      <c r="B64" s="229"/>
      <c r="C64" s="21" t="s">
        <v>46</v>
      </c>
      <c r="D64" s="69">
        <f>SUM(D65:D69)</f>
        <v>36692.024</v>
      </c>
      <c r="E64" s="69">
        <f>SUM(E65:E69)</f>
        <v>34688.634999999995</v>
      </c>
      <c r="F64" s="69">
        <f>E64</f>
        <v>34688.634999999995</v>
      </c>
      <c r="G64" s="69">
        <f>SUM(D64:F64)</f>
        <v>106069.29399999998</v>
      </c>
    </row>
    <row r="65" spans="1:7" ht="15.75">
      <c r="A65" s="229"/>
      <c r="B65" s="229"/>
      <c r="C65" s="8" t="s">
        <v>27</v>
      </c>
      <c r="D65" s="67">
        <v>0</v>
      </c>
      <c r="E65" s="67">
        <f>'ППП2-4'!I52+'ППП2-4'!I54+'ППП2-4'!I69</f>
        <v>0</v>
      </c>
      <c r="F65" s="67">
        <f>E65</f>
        <v>0</v>
      </c>
      <c r="G65" s="69">
        <f>SUM(D65:F65)</f>
        <v>0</v>
      </c>
    </row>
    <row r="66" spans="1:7" ht="15.75">
      <c r="A66" s="229"/>
      <c r="B66" s="229"/>
      <c r="C66" s="8" t="s">
        <v>32</v>
      </c>
      <c r="D66" s="67">
        <v>1555.6</v>
      </c>
      <c r="E66" s="67">
        <f>'ППП2-4'!I63</f>
        <v>0</v>
      </c>
      <c r="F66" s="67">
        <f>E66</f>
        <v>0</v>
      </c>
      <c r="G66" s="69">
        <f>SUM(D66:F66)</f>
        <v>1555.6</v>
      </c>
    </row>
    <row r="67" spans="1:7" ht="15.75">
      <c r="A67" s="229"/>
      <c r="B67" s="229"/>
      <c r="C67" s="8" t="s">
        <v>33</v>
      </c>
      <c r="D67" s="67">
        <v>35136.424</v>
      </c>
      <c r="E67" s="67">
        <f>'ППП2-4'!I110-E66-E65</f>
        <v>34688.634999999995</v>
      </c>
      <c r="F67" s="67">
        <f>'ППП2-4'!J110-F66-F65</f>
        <v>34688.634999999995</v>
      </c>
      <c r="G67" s="69">
        <f>SUM(D67:F67)</f>
        <v>104513.69399999999</v>
      </c>
    </row>
    <row r="68" spans="1:7" ht="15.75">
      <c r="A68" s="229"/>
      <c r="B68" s="229"/>
      <c r="C68" s="8" t="s">
        <v>35</v>
      </c>
      <c r="D68" s="67"/>
      <c r="E68" s="67"/>
      <c r="F68" s="67"/>
      <c r="G68" s="69"/>
    </row>
    <row r="69" spans="1:7" ht="15.75">
      <c r="A69" s="229"/>
      <c r="B69" s="229"/>
      <c r="C69" s="8" t="s">
        <v>31</v>
      </c>
      <c r="D69" s="67"/>
      <c r="E69" s="67"/>
      <c r="F69" s="69"/>
      <c r="G69" s="69"/>
    </row>
    <row r="70" spans="1:7" s="19" customFormat="1" ht="31.5">
      <c r="A70" s="229"/>
      <c r="B70" s="229"/>
      <c r="C70" s="21" t="s">
        <v>97</v>
      </c>
      <c r="D70" s="69">
        <f>SUM(D71:D75)</f>
        <v>0</v>
      </c>
      <c r="E70" s="69">
        <f>SUM(E71:E75)</f>
        <v>0</v>
      </c>
      <c r="F70" s="69">
        <f>E70</f>
        <v>0</v>
      </c>
      <c r="G70" s="69">
        <f>SUM(D70:F70)</f>
        <v>0</v>
      </c>
    </row>
    <row r="71" spans="1:7" ht="15.75">
      <c r="A71" s="229"/>
      <c r="B71" s="229"/>
      <c r="C71" s="8" t="s">
        <v>27</v>
      </c>
      <c r="D71" s="67"/>
      <c r="E71" s="67"/>
      <c r="F71" s="69"/>
      <c r="G71" s="69"/>
    </row>
    <row r="72" spans="1:7" ht="15.75">
      <c r="A72" s="229"/>
      <c r="B72" s="229"/>
      <c r="C72" s="8" t="s">
        <v>32</v>
      </c>
      <c r="D72" s="67"/>
      <c r="E72" s="67"/>
      <c r="F72" s="69"/>
      <c r="G72" s="69"/>
    </row>
    <row r="73" spans="1:7" ht="15.75">
      <c r="A73" s="229"/>
      <c r="B73" s="229"/>
      <c r="C73" s="8" t="s">
        <v>33</v>
      </c>
      <c r="D73" s="67">
        <f>'ППП2-4'!H109</f>
        <v>0</v>
      </c>
      <c r="E73" s="67">
        <f>'ППП2-4'!I109</f>
        <v>0</v>
      </c>
      <c r="F73" s="67">
        <f>E73</f>
        <v>0</v>
      </c>
      <c r="G73" s="69">
        <f>SUM(D73:F73)</f>
        <v>0</v>
      </c>
    </row>
    <row r="74" spans="1:7" ht="15.75">
      <c r="A74" s="229"/>
      <c r="B74" s="229"/>
      <c r="C74" s="8" t="s">
        <v>30</v>
      </c>
      <c r="D74" s="31"/>
      <c r="E74" s="31"/>
      <c r="F74" s="69"/>
      <c r="G74" s="69"/>
    </row>
    <row r="75" spans="1:7" ht="15.75">
      <c r="A75" s="153"/>
      <c r="B75" s="153"/>
      <c r="C75" s="8" t="s">
        <v>31</v>
      </c>
      <c r="D75" s="31"/>
      <c r="E75" s="31"/>
      <c r="F75" s="69"/>
      <c r="G75" s="69"/>
    </row>
    <row r="76" spans="1:7" ht="15.75">
      <c r="A76" s="152" t="s">
        <v>349</v>
      </c>
      <c r="B76" s="152" t="s">
        <v>279</v>
      </c>
      <c r="C76" s="21" t="s">
        <v>25</v>
      </c>
      <c r="D76" s="69">
        <f>D78+D84</f>
        <v>0</v>
      </c>
      <c r="E76" s="69">
        <f>E78+E84</f>
        <v>0</v>
      </c>
      <c r="F76" s="69">
        <f>E76</f>
        <v>0</v>
      </c>
      <c r="G76" s="69">
        <f>SUM(D76:F76)</f>
        <v>0</v>
      </c>
    </row>
    <row r="77" spans="1:7" ht="15.75">
      <c r="A77" s="229"/>
      <c r="B77" s="229"/>
      <c r="C77" s="8" t="s">
        <v>26</v>
      </c>
      <c r="D77" s="67"/>
      <c r="E77" s="67"/>
      <c r="F77" s="69"/>
      <c r="G77" s="69"/>
    </row>
    <row r="78" spans="1:7" ht="31.5">
      <c r="A78" s="229"/>
      <c r="B78" s="229"/>
      <c r="C78" s="21" t="s">
        <v>46</v>
      </c>
      <c r="D78" s="69">
        <f>SUM(D79:D83)</f>
        <v>0</v>
      </c>
      <c r="E78" s="69">
        <f>SUM(E79:E83)</f>
        <v>0</v>
      </c>
      <c r="F78" s="69">
        <f>E78</f>
        <v>0</v>
      </c>
      <c r="G78" s="69">
        <f>SUM(D78:F78)</f>
        <v>0</v>
      </c>
    </row>
    <row r="79" spans="1:7" ht="15.75">
      <c r="A79" s="229"/>
      <c r="B79" s="229"/>
      <c r="C79" s="8" t="s">
        <v>27</v>
      </c>
      <c r="D79" s="67">
        <v>0</v>
      </c>
      <c r="E79" s="67">
        <v>0</v>
      </c>
      <c r="F79" s="67">
        <f>E79</f>
        <v>0</v>
      </c>
      <c r="G79" s="69">
        <f>SUM(D79:F79)</f>
        <v>0</v>
      </c>
    </row>
    <row r="80" spans="1:7" ht="15.75">
      <c r="A80" s="229"/>
      <c r="B80" s="229"/>
      <c r="C80" s="8" t="s">
        <v>32</v>
      </c>
      <c r="D80" s="67">
        <f>'[1]ППП2-4'!J63</f>
        <v>0</v>
      </c>
      <c r="E80" s="67">
        <f>'[1]ППП2-4'!K63</f>
        <v>0</v>
      </c>
      <c r="F80" s="67">
        <f>E80</f>
        <v>0</v>
      </c>
      <c r="G80" s="69">
        <f>SUM(D80:F80)</f>
        <v>0</v>
      </c>
    </row>
    <row r="81" spans="1:7" ht="15.75">
      <c r="A81" s="229"/>
      <c r="B81" s="229"/>
      <c r="C81" s="8" t="s">
        <v>33</v>
      </c>
      <c r="D81" s="67">
        <v>0</v>
      </c>
      <c r="E81" s="67">
        <v>0</v>
      </c>
      <c r="F81" s="67">
        <f>E81</f>
        <v>0</v>
      </c>
      <c r="G81" s="69">
        <f>SUM(D81:F81)</f>
        <v>0</v>
      </c>
    </row>
    <row r="82" spans="1:7" ht="15.75">
      <c r="A82" s="229"/>
      <c r="B82" s="229"/>
      <c r="C82" s="8" t="s">
        <v>35</v>
      </c>
      <c r="D82" s="67"/>
      <c r="E82" s="67"/>
      <c r="F82" s="67"/>
      <c r="G82" s="67"/>
    </row>
    <row r="83" spans="1:7" ht="15.75">
      <c r="A83" s="153"/>
      <c r="B83" s="153"/>
      <c r="C83" s="8" t="s">
        <v>31</v>
      </c>
      <c r="D83" s="67"/>
      <c r="E83" s="67"/>
      <c r="F83" s="67"/>
      <c r="G83" s="67"/>
    </row>
    <row r="84" spans="1:7" ht="15.75">
      <c r="A84" s="9"/>
      <c r="B84" s="9"/>
      <c r="C84" s="5"/>
      <c r="D84" s="33"/>
      <c r="E84" s="33"/>
      <c r="F84" s="33"/>
      <c r="G84" s="33"/>
    </row>
    <row r="85" spans="1:7" ht="15.75" hidden="1">
      <c r="A85" s="3" t="s">
        <v>156</v>
      </c>
      <c r="C85" s="17"/>
      <c r="E85" s="236" t="s">
        <v>157</v>
      </c>
      <c r="F85" s="236"/>
      <c r="G85" s="236"/>
    </row>
    <row r="86" spans="3:7" ht="15.75" hidden="1">
      <c r="C86" s="1" t="s">
        <v>36</v>
      </c>
      <c r="E86" s="234" t="s">
        <v>37</v>
      </c>
      <c r="F86" s="234"/>
      <c r="G86" s="234"/>
    </row>
    <row r="87" spans="1:31" s="4" customFormat="1" ht="15.75">
      <c r="A87" s="1"/>
      <c r="B87" s="1"/>
      <c r="C87" s="1"/>
      <c r="D87" s="32"/>
      <c r="E87" s="32"/>
      <c r="F87" s="32"/>
      <c r="G87" s="3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4" customFormat="1" ht="15.75">
      <c r="A88" s="15"/>
      <c r="B88" s="15"/>
      <c r="C88" s="15"/>
      <c r="D88" s="32"/>
      <c r="E88" s="32"/>
      <c r="F88" s="32"/>
      <c r="G88" s="3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4" customFormat="1" ht="15.75">
      <c r="A89" s="235"/>
      <c r="B89" s="235"/>
      <c r="C89" s="235"/>
      <c r="D89" s="32"/>
      <c r="E89" s="32"/>
      <c r="F89" s="32"/>
      <c r="G89" s="3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4" customFormat="1" ht="15.75" customHeight="1">
      <c r="A90" s="235"/>
      <c r="B90" s="235"/>
      <c r="C90" s="235"/>
      <c r="D90" s="32"/>
      <c r="E90" s="32"/>
      <c r="F90" s="32"/>
      <c r="G90" s="32"/>
      <c r="H90" s="141"/>
      <c r="I90" s="14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6"/>
      <c r="B91" s="15"/>
      <c r="C91" s="15"/>
      <c r="D91" s="32"/>
      <c r="E91" s="32"/>
      <c r="F91" s="32"/>
      <c r="G91" s="32"/>
      <c r="H91" s="141"/>
      <c r="I91" s="14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4" customFormat="1" ht="15.75">
      <c r="A92" s="15"/>
      <c r="B92" s="15"/>
      <c r="C92" s="15"/>
      <c r="D92" s="32"/>
      <c r="E92" s="32"/>
      <c r="F92" s="32"/>
      <c r="G92" s="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</sheetData>
  <sheetProtection/>
  <mergeCells count="30">
    <mergeCell ref="A8:G8"/>
    <mergeCell ref="A7:G7"/>
    <mergeCell ref="A6:G6"/>
    <mergeCell ref="A4:G4"/>
    <mergeCell ref="D1:G1"/>
    <mergeCell ref="D2:G3"/>
    <mergeCell ref="A5:G5"/>
    <mergeCell ref="H91:I91"/>
    <mergeCell ref="A9:G9"/>
    <mergeCell ref="A11:A12"/>
    <mergeCell ref="B11:B12"/>
    <mergeCell ref="C11:C12"/>
    <mergeCell ref="B13:B37"/>
    <mergeCell ref="B46:B53"/>
    <mergeCell ref="A54:A61"/>
    <mergeCell ref="A62:A75"/>
    <mergeCell ref="E85:G85"/>
    <mergeCell ref="A76:A83"/>
    <mergeCell ref="B76:B83"/>
    <mergeCell ref="H90:I90"/>
    <mergeCell ref="E86:G86"/>
    <mergeCell ref="A89:C89"/>
    <mergeCell ref="A90:C90"/>
    <mergeCell ref="B38:B45"/>
    <mergeCell ref="B54:B61"/>
    <mergeCell ref="B62:B75"/>
    <mergeCell ref="A13:A37"/>
    <mergeCell ref="A46:A53"/>
    <mergeCell ref="D11:G11"/>
    <mergeCell ref="A38:A4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9" r:id="rId1"/>
  <headerFooter differentFirst="1" alignWithMargins="0">
    <oddHeader>&amp;C&amp;P</oddHeader>
  </headerFooter>
  <rowBreaks count="1" manualBreakCount="1">
    <brk id="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SheetLayoutView="100" zoomScalePageLayoutView="0" workbookViewId="0" topLeftCell="A1">
      <selection activeCell="B15" sqref="B15:H15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1.8515625" style="0" customWidth="1"/>
    <col min="4" max="4" width="14.28125" style="0" customWidth="1"/>
    <col min="5" max="5" width="10.00390625" style="0" customWidth="1"/>
    <col min="6" max="6" width="9.421875" style="0" customWidth="1"/>
    <col min="7" max="8" width="10.28125" style="0" customWidth="1"/>
  </cols>
  <sheetData>
    <row r="1" spans="1:8" ht="15.75">
      <c r="A1" s="124"/>
      <c r="B1" s="124"/>
      <c r="C1" s="124"/>
      <c r="D1" s="124"/>
      <c r="E1" s="124"/>
      <c r="F1" s="223" t="s">
        <v>4</v>
      </c>
      <c r="G1" s="223"/>
      <c r="H1" s="223"/>
    </row>
    <row r="2" spans="1:8" ht="22.5" customHeight="1">
      <c r="A2" s="124"/>
      <c r="B2" s="124"/>
      <c r="C2" s="124"/>
      <c r="D2" s="124"/>
      <c r="E2" s="124"/>
      <c r="F2" s="241" t="s">
        <v>348</v>
      </c>
      <c r="G2" s="241"/>
      <c r="H2" s="241"/>
    </row>
    <row r="3" spans="1:8" ht="18.75" customHeight="1">
      <c r="A3" s="124"/>
      <c r="B3" s="124"/>
      <c r="C3" s="124"/>
      <c r="D3" s="124"/>
      <c r="E3" s="124"/>
      <c r="F3" s="241"/>
      <c r="G3" s="241"/>
      <c r="H3" s="241"/>
    </row>
    <row r="4" spans="1:8" ht="18.75" customHeight="1">
      <c r="A4" s="124"/>
      <c r="B4" s="124"/>
      <c r="C4" s="124"/>
      <c r="D4" s="124"/>
      <c r="E4" s="124"/>
      <c r="F4" s="241"/>
      <c r="G4" s="241"/>
      <c r="H4" s="241"/>
    </row>
    <row r="5" spans="1:8" ht="18.75">
      <c r="A5" s="124"/>
      <c r="B5" s="124"/>
      <c r="C5" s="124"/>
      <c r="D5" s="124"/>
      <c r="E5" s="124"/>
      <c r="F5" s="130"/>
      <c r="G5" s="124"/>
      <c r="H5" s="124"/>
    </row>
    <row r="6" spans="1:8" ht="18.75">
      <c r="A6" s="130"/>
      <c r="B6" s="124"/>
      <c r="C6" s="124"/>
      <c r="D6" s="124"/>
      <c r="E6" s="124"/>
      <c r="F6" s="124"/>
      <c r="G6" s="124"/>
      <c r="H6" s="124"/>
    </row>
    <row r="7" spans="1:8" ht="18.75">
      <c r="A7" s="131"/>
      <c r="B7" s="124"/>
      <c r="C7" s="124"/>
      <c r="D7" s="124"/>
      <c r="E7" s="124"/>
      <c r="F7" s="124"/>
      <c r="G7" s="124"/>
      <c r="H7" s="124"/>
    </row>
    <row r="8" spans="1:8" ht="18.75">
      <c r="A8" s="225" t="s">
        <v>340</v>
      </c>
      <c r="B8" s="225"/>
      <c r="C8" s="225"/>
      <c r="D8" s="225"/>
      <c r="E8" s="225"/>
      <c r="F8" s="225"/>
      <c r="G8" s="225"/>
      <c r="H8" s="225"/>
    </row>
    <row r="9" spans="1:8" ht="18.75">
      <c r="A9" s="225" t="s">
        <v>341</v>
      </c>
      <c r="B9" s="225"/>
      <c r="C9" s="225"/>
      <c r="D9" s="225"/>
      <c r="E9" s="225"/>
      <c r="F9" s="225"/>
      <c r="G9" s="225"/>
      <c r="H9" s="225"/>
    </row>
    <row r="10" spans="1:8" ht="18.75">
      <c r="A10" s="131"/>
      <c r="B10" s="124"/>
      <c r="C10" s="124"/>
      <c r="D10" s="124"/>
      <c r="E10" s="124"/>
      <c r="F10" s="124"/>
      <c r="G10" s="124"/>
      <c r="H10" s="124"/>
    </row>
    <row r="11" spans="1:8" ht="15.75">
      <c r="A11" s="237" t="s">
        <v>0</v>
      </c>
      <c r="B11" s="237" t="s">
        <v>304</v>
      </c>
      <c r="C11" s="237" t="s">
        <v>2</v>
      </c>
      <c r="D11" s="237" t="s">
        <v>3</v>
      </c>
      <c r="E11" s="237" t="s">
        <v>342</v>
      </c>
      <c r="F11" s="237"/>
      <c r="G11" s="237"/>
      <c r="H11" s="237"/>
    </row>
    <row r="12" spans="1:8" ht="15.75">
      <c r="A12" s="237"/>
      <c r="B12" s="237"/>
      <c r="C12" s="237"/>
      <c r="D12" s="237"/>
      <c r="E12" s="132" t="s">
        <v>127</v>
      </c>
      <c r="F12" s="126" t="s">
        <v>186</v>
      </c>
      <c r="G12" s="126" t="s">
        <v>227</v>
      </c>
      <c r="H12" s="126" t="s">
        <v>288</v>
      </c>
    </row>
    <row r="13" spans="1:8" ht="15.75">
      <c r="A13" s="126">
        <v>1</v>
      </c>
      <c r="B13" s="126">
        <v>2</v>
      </c>
      <c r="C13" s="126">
        <v>3</v>
      </c>
      <c r="D13" s="126">
        <v>4</v>
      </c>
      <c r="E13" s="126">
        <v>5</v>
      </c>
      <c r="F13" s="126">
        <v>6</v>
      </c>
      <c r="G13" s="126">
        <v>7</v>
      </c>
      <c r="H13" s="126">
        <v>8</v>
      </c>
    </row>
    <row r="14" spans="1:8" ht="32.25" customHeight="1">
      <c r="A14" s="126">
        <v>1</v>
      </c>
      <c r="B14" s="238" t="s">
        <v>343</v>
      </c>
      <c r="C14" s="239"/>
      <c r="D14" s="239"/>
      <c r="E14" s="239"/>
      <c r="F14" s="239"/>
      <c r="G14" s="239"/>
      <c r="H14" s="240"/>
    </row>
    <row r="15" spans="1:8" ht="32.25" customHeight="1">
      <c r="A15" s="126">
        <v>2</v>
      </c>
      <c r="B15" s="238" t="s">
        <v>344</v>
      </c>
      <c r="C15" s="239"/>
      <c r="D15" s="239"/>
      <c r="E15" s="239"/>
      <c r="F15" s="239"/>
      <c r="G15" s="239"/>
      <c r="H15" s="240"/>
    </row>
    <row r="16" spans="1:8" ht="78.75">
      <c r="A16" s="126">
        <v>3</v>
      </c>
      <c r="B16" s="126" t="s">
        <v>345</v>
      </c>
      <c r="C16" s="126" t="s">
        <v>346</v>
      </c>
      <c r="D16" s="126" t="s">
        <v>347</v>
      </c>
      <c r="E16" s="126">
        <v>1</v>
      </c>
      <c r="F16" s="126">
        <v>0</v>
      </c>
      <c r="G16" s="126">
        <v>0</v>
      </c>
      <c r="H16" s="126">
        <v>0</v>
      </c>
    </row>
  </sheetData>
  <sheetProtection/>
  <mergeCells count="11">
    <mergeCell ref="C11:C12"/>
    <mergeCell ref="D11:D12"/>
    <mergeCell ref="E11:H11"/>
    <mergeCell ref="B14:H14"/>
    <mergeCell ref="B15:H15"/>
    <mergeCell ref="F2:H4"/>
    <mergeCell ref="F1:H1"/>
    <mergeCell ref="A8:H8"/>
    <mergeCell ref="A9:H9"/>
    <mergeCell ref="A11:A12"/>
    <mergeCell ref="B11:B1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80" zoomScaleSheetLayoutView="80" zoomScalePageLayoutView="0" workbookViewId="0" topLeftCell="A1">
      <selection activeCell="B17" sqref="B17"/>
    </sheetView>
  </sheetViews>
  <sheetFormatPr defaultColWidth="9.140625" defaultRowHeight="12.75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customWidth="1"/>
    <col min="6" max="6" width="12.00390625" style="0" customWidth="1"/>
    <col min="7" max="7" width="12.140625" style="0" customWidth="1"/>
    <col min="8" max="8" width="11.00390625" style="0" customWidth="1"/>
  </cols>
  <sheetData>
    <row r="1" spans="5:9" ht="15.75" customHeight="1">
      <c r="E1" s="140" t="s">
        <v>4</v>
      </c>
      <c r="F1" s="140"/>
      <c r="G1" s="140"/>
      <c r="H1" s="140"/>
      <c r="I1" s="7"/>
    </row>
    <row r="2" spans="5:10" ht="12.75" customHeight="1">
      <c r="E2" s="150" t="s">
        <v>339</v>
      </c>
      <c r="F2" s="150"/>
      <c r="G2" s="150"/>
      <c r="H2" s="150"/>
      <c r="I2" s="121"/>
      <c r="J2" s="121"/>
    </row>
    <row r="3" spans="5:10" ht="35.25" customHeight="1">
      <c r="E3" s="150"/>
      <c r="F3" s="150"/>
      <c r="G3" s="150"/>
      <c r="H3" s="150"/>
      <c r="I3" s="121"/>
      <c r="J3" s="121"/>
    </row>
    <row r="4" spans="5:10" ht="19.5" customHeight="1">
      <c r="E4" s="150"/>
      <c r="F4" s="150"/>
      <c r="G4" s="150"/>
      <c r="H4" s="150"/>
      <c r="I4" s="121"/>
      <c r="J4" s="121"/>
    </row>
    <row r="5" spans="5:10" ht="12.75" customHeight="1">
      <c r="E5" s="117"/>
      <c r="F5" s="117"/>
      <c r="G5" s="117"/>
      <c r="H5" s="117"/>
      <c r="I5" s="121"/>
      <c r="J5" s="121"/>
    </row>
    <row r="6" spans="1:8" ht="15.75">
      <c r="A6" s="151" t="s">
        <v>334</v>
      </c>
      <c r="B6" s="151"/>
      <c r="C6" s="151"/>
      <c r="D6" s="151"/>
      <c r="E6" s="151"/>
      <c r="F6" s="151"/>
      <c r="G6" s="151"/>
      <c r="H6" s="15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 customHeight="1">
      <c r="A8" s="152" t="s">
        <v>0</v>
      </c>
      <c r="B8" s="152" t="s">
        <v>304</v>
      </c>
      <c r="C8" s="152" t="s">
        <v>2</v>
      </c>
      <c r="D8" s="152" t="s">
        <v>3</v>
      </c>
      <c r="E8" s="154" t="s">
        <v>305</v>
      </c>
      <c r="F8" s="155"/>
      <c r="G8" s="155"/>
      <c r="H8" s="156"/>
    </row>
    <row r="9" spans="1:8" ht="15.75">
      <c r="A9" s="153"/>
      <c r="B9" s="153"/>
      <c r="C9" s="153"/>
      <c r="D9" s="153"/>
      <c r="E9" s="2" t="s">
        <v>127</v>
      </c>
      <c r="F9" s="2" t="s">
        <v>186</v>
      </c>
      <c r="G9" s="2" t="s">
        <v>227</v>
      </c>
      <c r="H9" s="2" t="s">
        <v>288</v>
      </c>
    </row>
    <row r="10" spans="1:8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63">
      <c r="A11" s="2">
        <v>1</v>
      </c>
      <c r="B11" s="8" t="s">
        <v>104</v>
      </c>
      <c r="C11" s="2"/>
      <c r="D11" s="2"/>
      <c r="E11" s="2"/>
      <c r="F11" s="2"/>
      <c r="G11" s="2"/>
      <c r="H11" s="2"/>
    </row>
    <row r="12" spans="1:8" ht="47.25">
      <c r="A12" s="2">
        <v>2</v>
      </c>
      <c r="B12" s="8" t="s">
        <v>306</v>
      </c>
      <c r="C12" s="2"/>
      <c r="D12" s="2"/>
      <c r="E12" s="2"/>
      <c r="F12" s="2"/>
      <c r="G12" s="2"/>
      <c r="H12" s="2"/>
    </row>
    <row r="13" spans="1:8" ht="110.25">
      <c r="A13" s="2">
        <v>3</v>
      </c>
      <c r="B13" s="8" t="s">
        <v>146</v>
      </c>
      <c r="C13" s="2" t="s">
        <v>115</v>
      </c>
      <c r="D13" s="2" t="s">
        <v>113</v>
      </c>
      <c r="E13" s="31">
        <v>60</v>
      </c>
      <c r="F13" s="31">
        <v>60</v>
      </c>
      <c r="G13" s="31">
        <v>60</v>
      </c>
      <c r="H13" s="31">
        <v>60</v>
      </c>
    </row>
    <row r="14" spans="1:8" ht="31.5">
      <c r="A14" s="2">
        <v>4</v>
      </c>
      <c r="B14" s="8" t="s">
        <v>307</v>
      </c>
      <c r="C14" s="8"/>
      <c r="D14" s="2"/>
      <c r="E14" s="31"/>
      <c r="F14" s="31"/>
      <c r="G14" s="31"/>
      <c r="H14" s="31"/>
    </row>
    <row r="15" spans="1:8" ht="63">
      <c r="A15" s="2">
        <v>5</v>
      </c>
      <c r="B15" s="8" t="s">
        <v>147</v>
      </c>
      <c r="C15" s="2" t="s">
        <v>105</v>
      </c>
      <c r="D15" s="2" t="s">
        <v>149</v>
      </c>
      <c r="E15" s="54">
        <v>18714</v>
      </c>
      <c r="F15" s="54">
        <v>19002</v>
      </c>
      <c r="G15" s="54">
        <v>19002</v>
      </c>
      <c r="H15" s="54">
        <v>19002</v>
      </c>
    </row>
    <row r="16" spans="1:8" ht="31.5">
      <c r="A16" s="2">
        <v>6</v>
      </c>
      <c r="B16" s="8" t="s">
        <v>308</v>
      </c>
      <c r="C16" s="2"/>
      <c r="D16" s="2"/>
      <c r="E16" s="54"/>
      <c r="F16" s="54"/>
      <c r="G16" s="54"/>
      <c r="H16" s="54"/>
    </row>
    <row r="17" spans="1:8" ht="78.75">
      <c r="A17" s="2">
        <v>7</v>
      </c>
      <c r="B17" s="8" t="s">
        <v>148</v>
      </c>
      <c r="C17" s="2" t="s">
        <v>115</v>
      </c>
      <c r="D17" s="2" t="s">
        <v>108</v>
      </c>
      <c r="E17" s="31">
        <v>22.6</v>
      </c>
      <c r="F17" s="31">
        <v>22.9</v>
      </c>
      <c r="G17" s="31">
        <v>23</v>
      </c>
      <c r="H17" s="31">
        <v>23.2</v>
      </c>
    </row>
    <row r="18" spans="1:8" ht="15.75">
      <c r="A18" s="5"/>
      <c r="B18" s="9"/>
      <c r="C18" s="5"/>
      <c r="D18" s="5"/>
      <c r="E18" s="5"/>
      <c r="F18" s="5"/>
      <c r="G18" s="5"/>
      <c r="H18" s="5"/>
    </row>
    <row r="19" spans="1:8" ht="15.75" customHeight="1" hidden="1">
      <c r="A19" s="43" t="s">
        <v>158</v>
      </c>
      <c r="C19" s="7"/>
      <c r="D19" s="43" t="s">
        <v>157</v>
      </c>
      <c r="E19" s="1"/>
      <c r="F19" s="1"/>
      <c r="G19" s="1"/>
      <c r="H19" s="1"/>
    </row>
    <row r="20" spans="1:8" ht="15.75" hidden="1">
      <c r="A20" s="140"/>
      <c r="B20" s="140"/>
      <c r="C20" s="140"/>
      <c r="D20" s="1"/>
      <c r="E20" s="1"/>
      <c r="F20" s="141"/>
      <c r="G20" s="141"/>
      <c r="H20" s="141"/>
    </row>
    <row r="21" spans="1:8" ht="15.75">
      <c r="A21" s="3"/>
      <c r="B21" s="3"/>
      <c r="C21" s="3"/>
      <c r="D21" s="1"/>
      <c r="E21" s="1"/>
      <c r="F21" s="1"/>
      <c r="G21" s="1"/>
      <c r="H21" s="1"/>
    </row>
    <row r="22" spans="1:8" ht="15.75">
      <c r="A22" s="5"/>
      <c r="B22" s="9"/>
      <c r="C22" s="5"/>
      <c r="D22" s="5"/>
      <c r="E22" s="5"/>
      <c r="F22" s="5"/>
      <c r="G22" s="5"/>
      <c r="H22" s="5"/>
    </row>
    <row r="23" spans="1:8" ht="15.75">
      <c r="A23" s="140"/>
      <c r="B23" s="140"/>
      <c r="C23" s="140"/>
      <c r="D23" s="1"/>
      <c r="E23" s="1"/>
      <c r="F23" s="1"/>
      <c r="G23" s="1"/>
      <c r="H23" s="1"/>
    </row>
    <row r="24" spans="1:8" ht="15.75">
      <c r="A24" s="140"/>
      <c r="B24" s="140"/>
      <c r="C24" s="140"/>
      <c r="D24" s="1"/>
      <c r="E24" s="1"/>
      <c r="F24" s="1"/>
      <c r="G24" s="1"/>
      <c r="H24" s="1"/>
    </row>
    <row r="25" spans="1:8" ht="15.75">
      <c r="A25" s="140"/>
      <c r="B25" s="140"/>
      <c r="C25" s="140"/>
      <c r="D25" s="1"/>
      <c r="E25" s="1"/>
      <c r="F25" s="141"/>
      <c r="G25" s="141"/>
      <c r="H25" s="14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5"/>
      <c r="B29" s="9"/>
      <c r="C29" s="5"/>
      <c r="D29" s="5"/>
      <c r="E29" s="5"/>
      <c r="F29" s="5"/>
      <c r="G29" s="5"/>
      <c r="H29" s="5"/>
    </row>
    <row r="30" spans="1:8" ht="15.75">
      <c r="A30" s="5"/>
      <c r="B30" s="9"/>
      <c r="C30" s="5"/>
      <c r="D30" s="5"/>
      <c r="E30" s="5"/>
      <c r="F30" s="5"/>
      <c r="G30" s="5"/>
      <c r="H30" s="5"/>
    </row>
    <row r="31" spans="1:8" ht="15.75">
      <c r="A31" s="5"/>
      <c r="B31" s="9"/>
      <c r="C31" s="5"/>
      <c r="D31" s="5"/>
      <c r="E31" s="5"/>
      <c r="F31" s="5"/>
      <c r="G31" s="5"/>
      <c r="H31" s="5"/>
    </row>
    <row r="32" spans="1:8" ht="15.75">
      <c r="A32" s="5"/>
      <c r="B32" s="9"/>
      <c r="C32" s="5"/>
      <c r="D32" s="5"/>
      <c r="E32" s="5"/>
      <c r="F32" s="5"/>
      <c r="G32" s="5"/>
      <c r="H32" s="5"/>
    </row>
  </sheetData>
  <sheetProtection/>
  <mergeCells count="14">
    <mergeCell ref="C8:C9"/>
    <mergeCell ref="D8:D9"/>
    <mergeCell ref="E8:H8"/>
    <mergeCell ref="E1:H1"/>
    <mergeCell ref="A23:C23"/>
    <mergeCell ref="E2:H4"/>
    <mergeCell ref="A24:C24"/>
    <mergeCell ref="A25:C25"/>
    <mergeCell ref="F25:H25"/>
    <mergeCell ref="A20:C20"/>
    <mergeCell ref="F20:H20"/>
    <mergeCell ref="A6:H6"/>
    <mergeCell ref="A8:A9"/>
    <mergeCell ref="B8:B9"/>
  </mergeCells>
  <printOptions/>
  <pageMargins left="0.75" right="0.75" top="1" bottom="1" header="0.5" footer="0.5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80" zoomScaleSheetLayoutView="80" zoomScalePageLayoutView="0" workbookViewId="0" topLeftCell="A1">
      <selection activeCell="E10" sqref="E10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34.57421875" style="0" customWidth="1"/>
    <col min="5" max="5" width="13.8515625" style="0" customWidth="1"/>
    <col min="6" max="6" width="13.421875" style="0" customWidth="1"/>
    <col min="7" max="7" width="12.8515625" style="0" customWidth="1"/>
    <col min="8" max="8" width="13.140625" style="0" customWidth="1"/>
  </cols>
  <sheetData>
    <row r="1" spans="5:9" ht="15.75" customHeight="1">
      <c r="E1" s="140" t="s">
        <v>4</v>
      </c>
      <c r="F1" s="140"/>
      <c r="G1" s="140"/>
      <c r="H1" s="140"/>
      <c r="I1" s="7"/>
    </row>
    <row r="2" spans="5:10" ht="12.75" customHeight="1">
      <c r="E2" s="150" t="s">
        <v>303</v>
      </c>
      <c r="F2" s="150"/>
      <c r="G2" s="150"/>
      <c r="H2" s="150"/>
      <c r="I2" s="121"/>
      <c r="J2" s="121"/>
    </row>
    <row r="3" spans="5:10" ht="43.5" customHeight="1">
      <c r="E3" s="150"/>
      <c r="F3" s="150"/>
      <c r="G3" s="150"/>
      <c r="H3" s="150"/>
      <c r="I3" s="121"/>
      <c r="J3" s="121"/>
    </row>
    <row r="4" spans="5:10" ht="12.75" customHeight="1">
      <c r="E4" s="150"/>
      <c r="F4" s="150"/>
      <c r="G4" s="150"/>
      <c r="H4" s="150"/>
      <c r="I4" s="121"/>
      <c r="J4" s="121"/>
    </row>
    <row r="5" spans="1:8" ht="15.75" customHeight="1">
      <c r="A5" s="151" t="s">
        <v>335</v>
      </c>
      <c r="B5" s="151"/>
      <c r="C5" s="151"/>
      <c r="D5" s="151"/>
      <c r="E5" s="151"/>
      <c r="F5" s="151"/>
      <c r="G5" s="151"/>
      <c r="H5" s="15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31.5">
      <c r="A7" s="2" t="s">
        <v>0</v>
      </c>
      <c r="B7" s="2" t="s">
        <v>19</v>
      </c>
      <c r="C7" s="2" t="s">
        <v>2</v>
      </c>
      <c r="D7" s="2" t="s">
        <v>3</v>
      </c>
      <c r="E7" s="2" t="s">
        <v>127</v>
      </c>
      <c r="F7" s="2" t="s">
        <v>186</v>
      </c>
      <c r="G7" s="2" t="s">
        <v>227</v>
      </c>
      <c r="H7" s="2" t="s">
        <v>288</v>
      </c>
    </row>
    <row r="8" spans="1:8" ht="157.5">
      <c r="A8" s="2">
        <v>1</v>
      </c>
      <c r="B8" s="8" t="s">
        <v>109</v>
      </c>
      <c r="C8" s="2"/>
      <c r="D8" s="2"/>
      <c r="E8" s="2"/>
      <c r="F8" s="2"/>
      <c r="G8" s="2"/>
      <c r="H8" s="2"/>
    </row>
    <row r="9" spans="1:8" ht="63">
      <c r="A9" s="2">
        <v>2</v>
      </c>
      <c r="B9" s="8" t="s">
        <v>309</v>
      </c>
      <c r="C9" s="2"/>
      <c r="D9" s="2"/>
      <c r="E9" s="2"/>
      <c r="F9" s="2"/>
      <c r="G9" s="2"/>
      <c r="H9" s="2"/>
    </row>
    <row r="10" spans="1:8" ht="63">
      <c r="A10" s="2">
        <v>3</v>
      </c>
      <c r="B10" s="8" t="s">
        <v>142</v>
      </c>
      <c r="C10" s="2" t="s">
        <v>107</v>
      </c>
      <c r="D10" s="56" t="s">
        <v>113</v>
      </c>
      <c r="E10" s="92">
        <v>148000</v>
      </c>
      <c r="F10" s="92">
        <v>148200</v>
      </c>
      <c r="G10" s="92">
        <v>148200</v>
      </c>
      <c r="H10" s="92">
        <v>148200</v>
      </c>
    </row>
    <row r="11" spans="1:8" ht="78.75">
      <c r="A11" s="2">
        <v>4</v>
      </c>
      <c r="B11" s="8" t="s">
        <v>143</v>
      </c>
      <c r="C11" s="2" t="s">
        <v>129</v>
      </c>
      <c r="D11" s="44" t="s">
        <v>111</v>
      </c>
      <c r="E11" s="31">
        <v>11</v>
      </c>
      <c r="F11" s="31">
        <v>11</v>
      </c>
      <c r="G11" s="31">
        <v>11</v>
      </c>
      <c r="H11" s="31">
        <v>11</v>
      </c>
    </row>
    <row r="12" spans="1:8" ht="78.75">
      <c r="A12" s="2">
        <v>5</v>
      </c>
      <c r="B12" s="8" t="s">
        <v>144</v>
      </c>
      <c r="C12" s="2" t="s">
        <v>107</v>
      </c>
      <c r="D12" s="44" t="s">
        <v>111</v>
      </c>
      <c r="E12" s="31">
        <v>150</v>
      </c>
      <c r="F12" s="31">
        <v>152</v>
      </c>
      <c r="G12" s="31">
        <v>152</v>
      </c>
      <c r="H12" s="31">
        <v>152</v>
      </c>
    </row>
    <row r="13" spans="1:8" ht="78.75">
      <c r="A13" s="2">
        <v>6</v>
      </c>
      <c r="B13" s="8" t="s">
        <v>145</v>
      </c>
      <c r="C13" s="2" t="s">
        <v>107</v>
      </c>
      <c r="D13" s="44" t="s">
        <v>111</v>
      </c>
      <c r="E13" s="54">
        <v>1400</v>
      </c>
      <c r="F13" s="54">
        <v>1400</v>
      </c>
      <c r="G13" s="54">
        <v>1400</v>
      </c>
      <c r="H13" s="54">
        <v>1400</v>
      </c>
    </row>
    <row r="14" spans="1:8" ht="63">
      <c r="A14" s="2">
        <v>7</v>
      </c>
      <c r="B14" s="8" t="s">
        <v>310</v>
      </c>
      <c r="C14" s="2"/>
      <c r="D14" s="44"/>
      <c r="E14" s="54"/>
      <c r="F14" s="54"/>
      <c r="G14" s="54"/>
      <c r="H14" s="54"/>
    </row>
    <row r="15" spans="1:8" ht="94.5">
      <c r="A15" s="2">
        <v>8</v>
      </c>
      <c r="B15" s="8" t="s">
        <v>131</v>
      </c>
      <c r="C15" s="2" t="s">
        <v>129</v>
      </c>
      <c r="D15" s="129" t="s">
        <v>110</v>
      </c>
      <c r="E15" s="2">
        <v>0</v>
      </c>
      <c r="F15" s="2">
        <v>0</v>
      </c>
      <c r="G15" s="2">
        <v>2</v>
      </c>
      <c r="H15" s="2">
        <v>2</v>
      </c>
    </row>
    <row r="16" spans="1:8" ht="15.75">
      <c r="A16" s="5"/>
      <c r="B16" s="9"/>
      <c r="C16" s="5"/>
      <c r="D16" s="5"/>
      <c r="E16" s="5"/>
      <c r="F16" s="5"/>
      <c r="G16" s="5"/>
      <c r="H16" s="5"/>
    </row>
    <row r="17" spans="1:8" ht="15.75" customHeight="1" hidden="1">
      <c r="A17" s="43" t="s">
        <v>159</v>
      </c>
      <c r="C17" s="7"/>
      <c r="D17" s="43" t="s">
        <v>157</v>
      </c>
      <c r="E17" s="1"/>
      <c r="F17" s="1"/>
      <c r="G17" s="1"/>
      <c r="H17" s="1"/>
    </row>
    <row r="18" spans="1:8" ht="15.75">
      <c r="A18" s="3"/>
      <c r="B18" s="3"/>
      <c r="C18" s="3"/>
      <c r="D18" s="1"/>
      <c r="E18" s="1"/>
      <c r="F18" s="1"/>
      <c r="G18" s="1"/>
      <c r="H18" s="1"/>
    </row>
    <row r="19" spans="1:8" ht="15.75">
      <c r="A19" s="5"/>
      <c r="B19" s="9"/>
      <c r="C19" s="5"/>
      <c r="D19" s="5"/>
      <c r="E19" s="5"/>
      <c r="F19" s="5"/>
      <c r="G19" s="5"/>
      <c r="H19" s="5"/>
    </row>
    <row r="20" spans="1:8" ht="15.75">
      <c r="A20" s="140"/>
      <c r="B20" s="140"/>
      <c r="C20" s="140"/>
      <c r="D20" s="1"/>
      <c r="E20" s="1"/>
      <c r="F20" s="1"/>
      <c r="G20" s="1"/>
      <c r="H20" s="1"/>
    </row>
    <row r="21" spans="1:8" ht="15.75">
      <c r="A21" s="140"/>
      <c r="B21" s="140"/>
      <c r="C21" s="140"/>
      <c r="D21" s="1"/>
      <c r="E21" s="1"/>
      <c r="F21" s="1"/>
      <c r="G21" s="1"/>
      <c r="H21" s="1"/>
    </row>
    <row r="22" spans="1:8" ht="15.75">
      <c r="A22" s="140"/>
      <c r="B22" s="140"/>
      <c r="C22" s="140"/>
      <c r="D22" s="1"/>
      <c r="E22" s="1"/>
      <c r="F22" s="141"/>
      <c r="G22" s="141"/>
      <c r="H22" s="14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  <row r="29" spans="1:8" ht="15.75">
      <c r="A29" s="5"/>
      <c r="B29" s="9"/>
      <c r="C29" s="5"/>
      <c r="D29" s="5"/>
      <c r="E29" s="5"/>
      <c r="F29" s="5"/>
      <c r="G29" s="5"/>
      <c r="H29" s="5"/>
    </row>
  </sheetData>
  <sheetProtection/>
  <mergeCells count="7">
    <mergeCell ref="E1:H1"/>
    <mergeCell ref="A21:C21"/>
    <mergeCell ref="A22:C22"/>
    <mergeCell ref="F22:H22"/>
    <mergeCell ref="A5:H5"/>
    <mergeCell ref="A20:C20"/>
    <mergeCell ref="E2:H4"/>
  </mergeCells>
  <printOptions/>
  <pageMargins left="0.7086614173228347" right="0.7086614173228347" top="0.3937007874015748" bottom="0.1968503937007874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80" zoomScaleSheetLayoutView="80" zoomScalePageLayoutView="0" workbookViewId="0" topLeftCell="A4">
      <selection activeCell="E2" sqref="E2:H4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6.00390625" style="0" customWidth="1"/>
    <col min="5" max="5" width="11.8515625" style="0" customWidth="1"/>
    <col min="6" max="6" width="10.8515625" style="0" customWidth="1"/>
    <col min="7" max="7" width="11.421875" style="0" customWidth="1"/>
    <col min="8" max="8" width="10.7109375" style="0" customWidth="1"/>
  </cols>
  <sheetData>
    <row r="1" spans="5:9" ht="15.75">
      <c r="E1" s="140" t="s">
        <v>4</v>
      </c>
      <c r="F1" s="140"/>
      <c r="G1" s="140"/>
      <c r="H1" s="140"/>
      <c r="I1" s="7"/>
    </row>
    <row r="2" spans="5:10" ht="12.75" customHeight="1">
      <c r="E2" s="150" t="s">
        <v>282</v>
      </c>
      <c r="F2" s="150"/>
      <c r="G2" s="150"/>
      <c r="H2" s="150"/>
      <c r="I2" s="121"/>
      <c r="J2" s="121"/>
    </row>
    <row r="3" spans="5:10" ht="34.5" customHeight="1">
      <c r="E3" s="150"/>
      <c r="F3" s="150"/>
      <c r="G3" s="150"/>
      <c r="H3" s="150"/>
      <c r="I3" s="121"/>
      <c r="J3" s="121"/>
    </row>
    <row r="4" spans="5:10" ht="33.75" customHeight="1">
      <c r="E4" s="150"/>
      <c r="F4" s="150"/>
      <c r="G4" s="150"/>
      <c r="H4" s="150"/>
      <c r="I4" s="121"/>
      <c r="J4" s="121"/>
    </row>
    <row r="5" spans="5:10" ht="12.75" customHeight="1">
      <c r="E5" s="117"/>
      <c r="F5" s="117"/>
      <c r="G5" s="117"/>
      <c r="H5" s="117"/>
      <c r="I5" s="121"/>
      <c r="J5" s="121"/>
    </row>
    <row r="6" spans="1:8" ht="15.75" customHeight="1">
      <c r="A6" s="151" t="s">
        <v>336</v>
      </c>
      <c r="B6" s="151"/>
      <c r="C6" s="151"/>
      <c r="D6" s="151"/>
      <c r="E6" s="151"/>
      <c r="F6" s="151"/>
      <c r="G6" s="151"/>
      <c r="H6" s="15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>
      <c r="A8" s="2" t="s">
        <v>0</v>
      </c>
      <c r="B8" s="2" t="s">
        <v>19</v>
      </c>
      <c r="C8" s="2" t="s">
        <v>2</v>
      </c>
      <c r="D8" s="2" t="s">
        <v>3</v>
      </c>
      <c r="E8" s="2" t="s">
        <v>127</v>
      </c>
      <c r="F8" s="2" t="s">
        <v>186</v>
      </c>
      <c r="G8" s="2" t="s">
        <v>227</v>
      </c>
      <c r="H8" s="2" t="s">
        <v>288</v>
      </c>
    </row>
    <row r="9" spans="1:8" ht="110.25">
      <c r="A9" s="2">
        <v>1</v>
      </c>
      <c r="B9" s="8" t="s">
        <v>112</v>
      </c>
      <c r="C9" s="2"/>
      <c r="D9" s="2"/>
      <c r="E9" s="2"/>
      <c r="F9" s="2"/>
      <c r="G9" s="2"/>
      <c r="H9" s="2"/>
    </row>
    <row r="10" spans="1:8" ht="132" customHeight="1">
      <c r="A10" s="2">
        <v>2</v>
      </c>
      <c r="B10" s="8" t="s">
        <v>311</v>
      </c>
      <c r="C10" s="2"/>
      <c r="D10" s="2"/>
      <c r="E10" s="2"/>
      <c r="F10" s="2"/>
      <c r="G10" s="2"/>
      <c r="H10" s="2"/>
    </row>
    <row r="11" spans="1:8" ht="94.5">
      <c r="A11" s="2">
        <v>3</v>
      </c>
      <c r="B11" s="8" t="s">
        <v>132</v>
      </c>
      <c r="C11" s="2" t="s">
        <v>115</v>
      </c>
      <c r="D11" s="2" t="s">
        <v>113</v>
      </c>
      <c r="E11" s="46">
        <v>79.9</v>
      </c>
      <c r="F11" s="46">
        <v>83.9</v>
      </c>
      <c r="G11" s="46">
        <v>83.9</v>
      </c>
      <c r="H11" s="46">
        <v>83.9</v>
      </c>
    </row>
    <row r="12" spans="1:8" ht="78.75">
      <c r="A12" s="2">
        <v>4</v>
      </c>
      <c r="B12" s="8" t="s">
        <v>312</v>
      </c>
      <c r="C12" s="2"/>
      <c r="D12" s="2"/>
      <c r="E12" s="46"/>
      <c r="F12" s="46"/>
      <c r="G12" s="46"/>
      <c r="H12" s="46"/>
    </row>
    <row r="13" spans="1:8" ht="78.75">
      <c r="A13" s="2">
        <v>5</v>
      </c>
      <c r="B13" s="8" t="s">
        <v>173</v>
      </c>
      <c r="C13" s="2" t="s">
        <v>174</v>
      </c>
      <c r="D13" s="2" t="s">
        <v>113</v>
      </c>
      <c r="E13" s="62">
        <v>12925</v>
      </c>
      <c r="F13" s="62">
        <v>13175</v>
      </c>
      <c r="G13" s="62">
        <v>13175</v>
      </c>
      <c r="H13" s="62">
        <v>13175</v>
      </c>
    </row>
    <row r="14" spans="1:8" ht="15.75">
      <c r="A14" s="5"/>
      <c r="B14" s="9"/>
      <c r="C14" s="5"/>
      <c r="D14" s="5"/>
      <c r="E14" s="5"/>
      <c r="F14" s="5"/>
      <c r="G14" s="5"/>
      <c r="H14" s="5"/>
    </row>
    <row r="15" spans="1:8" ht="15.75" customHeight="1" hidden="1">
      <c r="A15" s="43" t="s">
        <v>38</v>
      </c>
      <c r="C15" s="7"/>
      <c r="D15" s="43" t="s">
        <v>60</v>
      </c>
      <c r="E15" s="1"/>
      <c r="F15" s="1"/>
      <c r="G15" s="1"/>
      <c r="H15" s="1"/>
    </row>
    <row r="16" spans="1:8" ht="15.75" customHeight="1" hidden="1">
      <c r="A16" s="140"/>
      <c r="B16" s="140"/>
      <c r="C16" s="140"/>
      <c r="D16" s="1"/>
      <c r="E16" s="1"/>
      <c r="F16" s="141"/>
      <c r="G16" s="141"/>
      <c r="H16" s="141"/>
    </row>
    <row r="17" spans="1:8" ht="15.75">
      <c r="A17" s="3"/>
      <c r="B17" s="3"/>
      <c r="C17" s="3"/>
      <c r="D17" s="1"/>
      <c r="E17" s="1"/>
      <c r="F17" s="1"/>
      <c r="G17" s="1"/>
      <c r="H17" s="1"/>
    </row>
    <row r="18" spans="1:8" ht="15.75">
      <c r="A18" s="5"/>
      <c r="B18" s="9"/>
      <c r="C18" s="5"/>
      <c r="D18" s="5"/>
      <c r="E18" s="5"/>
      <c r="F18" s="5"/>
      <c r="G18" s="5"/>
      <c r="H18" s="5"/>
    </row>
    <row r="19" spans="1:8" ht="15.75">
      <c r="A19" s="140"/>
      <c r="B19" s="140"/>
      <c r="C19" s="140"/>
      <c r="D19" s="1"/>
      <c r="E19" s="1"/>
      <c r="F19" s="1"/>
      <c r="G19" s="1"/>
      <c r="H19" s="1"/>
    </row>
    <row r="20" spans="1:8" ht="15.75">
      <c r="A20" s="140"/>
      <c r="B20" s="140"/>
      <c r="C20" s="140"/>
      <c r="D20" s="1"/>
      <c r="E20" s="1"/>
      <c r="F20" s="1"/>
      <c r="G20" s="1"/>
      <c r="H20" s="1"/>
    </row>
    <row r="21" spans="1:8" ht="15.75">
      <c r="A21" s="140"/>
      <c r="B21" s="140"/>
      <c r="C21" s="140"/>
      <c r="D21" s="1"/>
      <c r="E21" s="1"/>
      <c r="F21" s="141"/>
      <c r="G21" s="141"/>
      <c r="H21" s="14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5"/>
      <c r="B25" s="9"/>
      <c r="C25" s="5"/>
      <c r="D25" s="5"/>
      <c r="E25" s="5"/>
      <c r="F25" s="5"/>
      <c r="G25" s="5"/>
      <c r="H25" s="5"/>
    </row>
    <row r="26" spans="1:8" ht="15.75">
      <c r="A26" s="5"/>
      <c r="B26" s="9"/>
      <c r="C26" s="5"/>
      <c r="D26" s="5"/>
      <c r="E26" s="5"/>
      <c r="F26" s="5"/>
      <c r="G26" s="5"/>
      <c r="H26" s="5"/>
    </row>
    <row r="27" spans="1:8" ht="15.75">
      <c r="A27" s="5"/>
      <c r="B27" s="9"/>
      <c r="C27" s="5"/>
      <c r="D27" s="5"/>
      <c r="E27" s="5"/>
      <c r="F27" s="5"/>
      <c r="G27" s="5"/>
      <c r="H27" s="5"/>
    </row>
    <row r="28" spans="1:8" ht="15.75">
      <c r="A28" s="5"/>
      <c r="B28" s="9"/>
      <c r="C28" s="5"/>
      <c r="D28" s="5"/>
      <c r="E28" s="5"/>
      <c r="F28" s="5"/>
      <c r="G28" s="5"/>
      <c r="H28" s="5"/>
    </row>
  </sheetData>
  <sheetProtection/>
  <mergeCells count="9">
    <mergeCell ref="E2:H4"/>
    <mergeCell ref="E1:H1"/>
    <mergeCell ref="A20:C20"/>
    <mergeCell ref="A21:C21"/>
    <mergeCell ref="F21:H21"/>
    <mergeCell ref="A6:H6"/>
    <mergeCell ref="A16:C16"/>
    <mergeCell ref="F16:H16"/>
    <mergeCell ref="A19:C19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26.8515625" style="0" customWidth="1"/>
    <col min="5" max="5" width="10.7109375" style="0" customWidth="1"/>
    <col min="6" max="6" width="11.00390625" style="0" customWidth="1"/>
    <col min="7" max="7" width="9.28125" style="0" customWidth="1"/>
    <col min="8" max="8" width="10.57421875" style="0" customWidth="1"/>
  </cols>
  <sheetData>
    <row r="1" spans="5:9" ht="15.75" customHeight="1">
      <c r="E1" s="140" t="s">
        <v>4</v>
      </c>
      <c r="F1" s="140"/>
      <c r="G1" s="140"/>
      <c r="H1" s="140"/>
      <c r="I1" s="7"/>
    </row>
    <row r="2" spans="5:10" ht="12.75" customHeight="1">
      <c r="E2" s="150" t="s">
        <v>285</v>
      </c>
      <c r="F2" s="150"/>
      <c r="G2" s="150"/>
      <c r="H2" s="150"/>
      <c r="I2" s="121"/>
      <c r="J2" s="121"/>
    </row>
    <row r="3" spans="5:10" ht="33.75" customHeight="1">
      <c r="E3" s="150"/>
      <c r="F3" s="150"/>
      <c r="G3" s="150"/>
      <c r="H3" s="150"/>
      <c r="I3" s="121"/>
      <c r="J3" s="121"/>
    </row>
    <row r="4" spans="5:10" ht="69.75" customHeight="1">
      <c r="E4" s="150"/>
      <c r="F4" s="150"/>
      <c r="G4" s="150"/>
      <c r="H4" s="150"/>
      <c r="I4" s="121"/>
      <c r="J4" s="121"/>
    </row>
    <row r="5" spans="5:10" ht="15.75" customHeight="1">
      <c r="E5" s="117"/>
      <c r="F5" s="117"/>
      <c r="G5" s="117"/>
      <c r="H5" s="117"/>
      <c r="I5" s="121"/>
      <c r="J5" s="121"/>
    </row>
    <row r="6" spans="1:8" ht="37.5" customHeight="1">
      <c r="A6" s="151" t="s">
        <v>337</v>
      </c>
      <c r="B6" s="151"/>
      <c r="C6" s="151"/>
      <c r="D6" s="151"/>
      <c r="E6" s="151"/>
      <c r="F6" s="151"/>
      <c r="G6" s="151"/>
      <c r="H6" s="15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31.5">
      <c r="A8" s="2" t="s">
        <v>0</v>
      </c>
      <c r="B8" s="2" t="s">
        <v>19</v>
      </c>
      <c r="C8" s="2" t="s">
        <v>2</v>
      </c>
      <c r="D8" s="2" t="s">
        <v>3</v>
      </c>
      <c r="E8" s="2" t="s">
        <v>127</v>
      </c>
      <c r="F8" s="2" t="s">
        <v>186</v>
      </c>
      <c r="G8" s="2" t="s">
        <v>227</v>
      </c>
      <c r="H8" s="2" t="s">
        <v>288</v>
      </c>
    </row>
    <row r="9" spans="1:8" ht="63">
      <c r="A9" s="2">
        <v>1</v>
      </c>
      <c r="B9" s="8" t="s">
        <v>114</v>
      </c>
      <c r="C9" s="2"/>
      <c r="D9" s="2"/>
      <c r="E9" s="2"/>
      <c r="F9" s="2"/>
      <c r="G9" s="2"/>
      <c r="H9" s="2"/>
    </row>
    <row r="10" spans="1:8" ht="80.25" customHeight="1">
      <c r="A10" s="2">
        <v>2</v>
      </c>
      <c r="B10" s="8" t="s">
        <v>314</v>
      </c>
      <c r="C10" s="2"/>
      <c r="D10" s="2"/>
      <c r="E10" s="2"/>
      <c r="F10" s="2"/>
      <c r="G10" s="2"/>
      <c r="H10" s="2"/>
    </row>
    <row r="11" spans="1:8" ht="63">
      <c r="A11" s="2">
        <v>3</v>
      </c>
      <c r="B11" s="8" t="s">
        <v>150</v>
      </c>
      <c r="C11" s="2" t="s">
        <v>115</v>
      </c>
      <c r="D11" s="2" t="s">
        <v>113</v>
      </c>
      <c r="E11" s="47">
        <v>389.4</v>
      </c>
      <c r="F11" s="47">
        <v>389.4</v>
      </c>
      <c r="G11" s="47">
        <v>389.4</v>
      </c>
      <c r="H11" s="47">
        <v>389.4</v>
      </c>
    </row>
    <row r="12" spans="1:8" ht="47.25">
      <c r="A12" s="2">
        <v>4</v>
      </c>
      <c r="B12" s="58" t="s">
        <v>313</v>
      </c>
      <c r="C12" s="2"/>
      <c r="D12" s="118"/>
      <c r="E12" s="2"/>
      <c r="F12" s="2"/>
      <c r="G12" s="2"/>
      <c r="H12" s="2"/>
    </row>
    <row r="13" spans="1:8" ht="141.75">
      <c r="A13" s="2">
        <v>5</v>
      </c>
      <c r="B13" s="58" t="s">
        <v>155</v>
      </c>
      <c r="C13" s="2" t="s">
        <v>107</v>
      </c>
      <c r="D13" s="2" t="s">
        <v>137</v>
      </c>
      <c r="E13" s="2">
        <v>0</v>
      </c>
      <c r="F13" s="2">
        <v>5</v>
      </c>
      <c r="G13" s="2">
        <v>5</v>
      </c>
      <c r="H13" s="2">
        <v>5</v>
      </c>
    </row>
    <row r="14" spans="1:8" ht="96" customHeight="1">
      <c r="A14" s="2">
        <v>6</v>
      </c>
      <c r="B14" s="58" t="s">
        <v>315</v>
      </c>
      <c r="C14" s="2"/>
      <c r="D14" s="2"/>
      <c r="E14" s="2"/>
      <c r="F14" s="2"/>
      <c r="G14" s="2"/>
      <c r="H14" s="2"/>
    </row>
    <row r="15" spans="1:8" ht="47.25">
      <c r="A15" s="2">
        <v>7</v>
      </c>
      <c r="B15" s="58" t="s">
        <v>152</v>
      </c>
      <c r="C15" s="2" t="s">
        <v>115</v>
      </c>
      <c r="D15" s="2" t="s">
        <v>137</v>
      </c>
      <c r="E15" s="2">
        <v>100</v>
      </c>
      <c r="F15" s="2">
        <v>100</v>
      </c>
      <c r="G15" s="2">
        <v>100</v>
      </c>
      <c r="H15" s="2">
        <v>100</v>
      </c>
    </row>
    <row r="16" spans="1:8" ht="141.75">
      <c r="A16" s="2">
        <v>8</v>
      </c>
      <c r="B16" s="58" t="s">
        <v>153</v>
      </c>
      <c r="C16" s="2" t="s">
        <v>115</v>
      </c>
      <c r="D16" s="134" t="s">
        <v>106</v>
      </c>
      <c r="E16" s="2">
        <v>50</v>
      </c>
      <c r="F16" s="2">
        <v>60</v>
      </c>
      <c r="G16" s="2">
        <v>60</v>
      </c>
      <c r="H16" s="2">
        <v>60</v>
      </c>
    </row>
    <row r="17" spans="1:8" ht="141.75">
      <c r="A17" s="2">
        <v>9</v>
      </c>
      <c r="B17" s="58" t="s">
        <v>154</v>
      </c>
      <c r="C17" s="2" t="s">
        <v>130</v>
      </c>
      <c r="D17" s="134" t="s">
        <v>106</v>
      </c>
      <c r="E17" s="2">
        <v>40</v>
      </c>
      <c r="F17" s="2">
        <v>45</v>
      </c>
      <c r="G17" s="2">
        <v>45</v>
      </c>
      <c r="H17" s="2">
        <v>45</v>
      </c>
    </row>
    <row r="18" spans="1:8" ht="47.25">
      <c r="A18" s="2">
        <v>10</v>
      </c>
      <c r="B18" s="8" t="s">
        <v>316</v>
      </c>
      <c r="C18" s="2"/>
      <c r="D18" s="2"/>
      <c r="E18" s="2"/>
      <c r="F18" s="2"/>
      <c r="G18" s="2"/>
      <c r="H18" s="2"/>
    </row>
    <row r="19" spans="1:8" ht="63">
      <c r="A19" s="2">
        <v>11</v>
      </c>
      <c r="B19" s="8" t="s">
        <v>133</v>
      </c>
      <c r="C19" s="2" t="s">
        <v>116</v>
      </c>
      <c r="D19" s="45" t="s">
        <v>139</v>
      </c>
      <c r="E19" s="2">
        <v>5</v>
      </c>
      <c r="F19" s="2">
        <v>5</v>
      </c>
      <c r="G19" s="2">
        <v>5</v>
      </c>
      <c r="H19" s="2">
        <v>5</v>
      </c>
    </row>
    <row r="20" spans="1:8" ht="110.25">
      <c r="A20" s="2">
        <v>12</v>
      </c>
      <c r="B20" s="8" t="s">
        <v>134</v>
      </c>
      <c r="C20" s="2" t="s">
        <v>116</v>
      </c>
      <c r="D20" s="45" t="s">
        <v>138</v>
      </c>
      <c r="E20" s="45">
        <v>5</v>
      </c>
      <c r="F20" s="45">
        <v>5</v>
      </c>
      <c r="G20" s="45">
        <v>5</v>
      </c>
      <c r="H20" s="111">
        <v>5</v>
      </c>
    </row>
    <row r="21" spans="1:8" ht="63">
      <c r="A21" s="2">
        <v>13</v>
      </c>
      <c r="B21" s="8" t="s">
        <v>352</v>
      </c>
      <c r="C21" s="2"/>
      <c r="D21" s="134"/>
      <c r="E21" s="134"/>
      <c r="F21" s="134"/>
      <c r="G21" s="134"/>
      <c r="H21" s="134"/>
    </row>
    <row r="22" spans="1:8" ht="110.25">
      <c r="A22" s="2">
        <v>14</v>
      </c>
      <c r="B22" s="8" t="s">
        <v>135</v>
      </c>
      <c r="C22" s="2" t="s">
        <v>116</v>
      </c>
      <c r="D22" s="2" t="s">
        <v>140</v>
      </c>
      <c r="E22" s="45">
        <v>5</v>
      </c>
      <c r="F22" s="45">
        <v>5</v>
      </c>
      <c r="G22" s="45">
        <v>5</v>
      </c>
      <c r="H22" s="111">
        <v>5</v>
      </c>
    </row>
    <row r="23" spans="1:8" ht="110.25">
      <c r="A23" s="2">
        <v>15</v>
      </c>
      <c r="B23" s="8" t="s">
        <v>136</v>
      </c>
      <c r="C23" s="2" t="s">
        <v>116</v>
      </c>
      <c r="D23" s="2" t="s">
        <v>273</v>
      </c>
      <c r="E23" s="2">
        <v>5</v>
      </c>
      <c r="F23" s="2">
        <v>5</v>
      </c>
      <c r="G23" s="2">
        <v>5</v>
      </c>
      <c r="H23" s="2">
        <v>5</v>
      </c>
    </row>
    <row r="24" spans="1:8" ht="47.25" hidden="1">
      <c r="A24" s="2">
        <v>7</v>
      </c>
      <c r="B24" s="58" t="s">
        <v>151</v>
      </c>
      <c r="C24" s="2" t="s">
        <v>107</v>
      </c>
      <c r="D24" s="2" t="s">
        <v>137</v>
      </c>
      <c r="E24" s="2">
        <v>0</v>
      </c>
      <c r="F24" s="2">
        <v>0</v>
      </c>
      <c r="G24" s="2">
        <v>0</v>
      </c>
      <c r="H24" s="2"/>
    </row>
    <row r="25" spans="1:8" ht="15.75">
      <c r="A25" s="5"/>
      <c r="B25" s="9"/>
      <c r="C25" s="5"/>
      <c r="D25" s="5"/>
      <c r="E25" s="5"/>
      <c r="F25" s="5"/>
      <c r="G25" s="5"/>
      <c r="H25" s="5"/>
    </row>
    <row r="26" spans="1:8" ht="15.75" customHeight="1" hidden="1">
      <c r="A26" s="43" t="s">
        <v>159</v>
      </c>
      <c r="C26" s="7"/>
      <c r="D26" s="43" t="s">
        <v>157</v>
      </c>
      <c r="E26" s="1"/>
      <c r="F26" s="1"/>
      <c r="G26" s="1"/>
      <c r="H26" s="1"/>
    </row>
    <row r="27" spans="1:8" ht="15.75" hidden="1">
      <c r="A27" s="140"/>
      <c r="B27" s="140"/>
      <c r="C27" s="140"/>
      <c r="D27" s="1"/>
      <c r="E27" s="1"/>
      <c r="F27" s="141"/>
      <c r="G27" s="141"/>
      <c r="H27" s="141"/>
    </row>
    <row r="28" spans="1:8" ht="15.75">
      <c r="A28" s="3"/>
      <c r="B28" s="3"/>
      <c r="C28" s="3"/>
      <c r="D28" s="1"/>
      <c r="E28" s="1"/>
      <c r="F28" s="1"/>
      <c r="G28" s="1"/>
      <c r="H28" s="1"/>
    </row>
    <row r="29" spans="1:8" ht="15.75">
      <c r="A29" s="5"/>
      <c r="B29" s="9"/>
      <c r="C29" s="5"/>
      <c r="D29" s="5"/>
      <c r="E29" s="5"/>
      <c r="F29" s="5"/>
      <c r="G29" s="5"/>
      <c r="H29" s="5"/>
    </row>
    <row r="30" spans="1:8" ht="15.75">
      <c r="A30" s="140"/>
      <c r="B30" s="140"/>
      <c r="C30" s="140"/>
      <c r="D30" s="1"/>
      <c r="E30" s="1"/>
      <c r="F30" s="1"/>
      <c r="G30" s="1"/>
      <c r="H30" s="1"/>
    </row>
    <row r="31" spans="1:8" ht="15.75">
      <c r="A31" s="140"/>
      <c r="B31" s="140"/>
      <c r="C31" s="140"/>
      <c r="D31" s="1"/>
      <c r="E31" s="1"/>
      <c r="F31" s="1"/>
      <c r="G31" s="1"/>
      <c r="H31" s="1"/>
    </row>
    <row r="32" spans="1:8" ht="15.75">
      <c r="A32" s="140"/>
      <c r="B32" s="140"/>
      <c r="C32" s="140"/>
      <c r="D32" s="1"/>
      <c r="E32" s="1"/>
      <c r="F32" s="141"/>
      <c r="G32" s="141"/>
      <c r="H32" s="14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5"/>
      <c r="B36" s="9"/>
      <c r="C36" s="5"/>
      <c r="D36" s="5"/>
      <c r="E36" s="5"/>
      <c r="F36" s="5"/>
      <c r="G36" s="5"/>
      <c r="H36" s="5"/>
    </row>
    <row r="37" spans="1:8" ht="15.75">
      <c r="A37" s="5"/>
      <c r="B37" s="9"/>
      <c r="C37" s="5"/>
      <c r="D37" s="5"/>
      <c r="E37" s="5"/>
      <c r="F37" s="5"/>
      <c r="G37" s="5"/>
      <c r="H37" s="5"/>
    </row>
    <row r="38" spans="1:8" ht="15.75">
      <c r="A38" s="5"/>
      <c r="B38" s="9"/>
      <c r="C38" s="5"/>
      <c r="D38" s="5"/>
      <c r="E38" s="5"/>
      <c r="F38" s="5"/>
      <c r="G38" s="5"/>
      <c r="H38" s="5"/>
    </row>
    <row r="39" spans="1:8" ht="15.75">
      <c r="A39" s="5"/>
      <c r="B39" s="9"/>
      <c r="C39" s="5"/>
      <c r="D39" s="5"/>
      <c r="E39" s="5"/>
      <c r="F39" s="5"/>
      <c r="G39" s="5"/>
      <c r="H39" s="5"/>
    </row>
  </sheetData>
  <sheetProtection/>
  <mergeCells count="9">
    <mergeCell ref="E2:H4"/>
    <mergeCell ref="E1:H1"/>
    <mergeCell ref="A31:C31"/>
    <mergeCell ref="A32:C32"/>
    <mergeCell ref="F32:H32"/>
    <mergeCell ref="A6:H6"/>
    <mergeCell ref="A27:C27"/>
    <mergeCell ref="F27:H27"/>
    <mergeCell ref="A30:C30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71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view="pageBreakPreview" zoomScale="75" zoomScaleSheetLayoutView="75" zoomScalePageLayoutView="0" workbookViewId="0" topLeftCell="A1">
      <selection activeCell="I33" sqref="I33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6.1406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2"/>
      <c r="E1" s="22"/>
      <c r="F1" s="22"/>
      <c r="G1" s="22"/>
      <c r="H1" s="7"/>
      <c r="I1" s="140" t="s">
        <v>5</v>
      </c>
      <c r="J1" s="140"/>
      <c r="K1" s="140"/>
      <c r="L1" s="140"/>
      <c r="M1" s="7"/>
      <c r="N1" s="7"/>
      <c r="O1" s="7"/>
    </row>
    <row r="2" spans="2:15" ht="15.75" customHeight="1">
      <c r="B2" s="4"/>
      <c r="C2" s="4"/>
      <c r="D2" s="22"/>
      <c r="E2" s="22"/>
      <c r="F2" s="22"/>
      <c r="G2" s="22"/>
      <c r="H2" s="121"/>
      <c r="I2" s="150" t="s">
        <v>339</v>
      </c>
      <c r="J2" s="150"/>
      <c r="K2" s="150"/>
      <c r="L2" s="150"/>
      <c r="M2" s="121"/>
      <c r="N2" s="121"/>
      <c r="O2" s="121"/>
    </row>
    <row r="3" spans="2:15" ht="15.75" customHeight="1">
      <c r="B3" s="4"/>
      <c r="C3" s="4"/>
      <c r="D3" s="22"/>
      <c r="E3" s="22"/>
      <c r="F3" s="22"/>
      <c r="G3" s="22"/>
      <c r="H3" s="121"/>
      <c r="I3" s="150"/>
      <c r="J3" s="150"/>
      <c r="K3" s="150"/>
      <c r="L3" s="150"/>
      <c r="M3" s="121"/>
      <c r="N3" s="121"/>
      <c r="O3" s="121"/>
    </row>
    <row r="4" spans="2:15" ht="18.75" customHeight="1">
      <c r="B4" s="4"/>
      <c r="C4" s="4"/>
      <c r="D4" s="22"/>
      <c r="E4" s="22"/>
      <c r="F4" s="22"/>
      <c r="G4" s="22"/>
      <c r="H4" s="121"/>
      <c r="I4" s="150"/>
      <c r="J4" s="150"/>
      <c r="K4" s="150"/>
      <c r="L4" s="150"/>
      <c r="M4" s="121"/>
      <c r="N4" s="121"/>
      <c r="O4" s="121"/>
    </row>
    <row r="5" spans="2:15" ht="15.75">
      <c r="B5" s="97"/>
      <c r="C5" s="97"/>
      <c r="D5" s="98"/>
      <c r="E5" s="98"/>
      <c r="F5" s="98"/>
      <c r="G5" s="98"/>
      <c r="H5" s="121"/>
      <c r="I5" s="121"/>
      <c r="J5" s="121"/>
      <c r="K5" s="121"/>
      <c r="L5" s="121"/>
      <c r="M5" s="121"/>
      <c r="N5" s="121"/>
      <c r="O5" s="121"/>
    </row>
    <row r="6" spans="2:12" ht="15.75">
      <c r="B6" s="157" t="s">
        <v>39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2:12" ht="15.75">
      <c r="B7" s="97"/>
      <c r="C7" s="97"/>
      <c r="D7" s="98"/>
      <c r="E7" s="98"/>
      <c r="F7" s="98"/>
      <c r="G7" s="98"/>
      <c r="H7" s="74"/>
      <c r="I7" s="74"/>
      <c r="J7" s="74"/>
      <c r="K7" s="74"/>
      <c r="L7" s="97"/>
    </row>
    <row r="8" spans="1:14" ht="31.5" customHeight="1">
      <c r="A8" s="186" t="s">
        <v>0</v>
      </c>
      <c r="B8" s="158" t="s">
        <v>6</v>
      </c>
      <c r="C8" s="158" t="s">
        <v>7</v>
      </c>
      <c r="D8" s="163" t="s">
        <v>8</v>
      </c>
      <c r="E8" s="163"/>
      <c r="F8" s="163"/>
      <c r="G8" s="163"/>
      <c r="H8" s="159"/>
      <c r="I8" s="159"/>
      <c r="J8" s="159"/>
      <c r="K8" s="160"/>
      <c r="L8" s="158" t="s">
        <v>20</v>
      </c>
      <c r="M8" s="13"/>
      <c r="N8" s="13"/>
    </row>
    <row r="9" spans="1:12" ht="31.5">
      <c r="A9" s="187"/>
      <c r="B9" s="158"/>
      <c r="C9" s="158"/>
      <c r="D9" s="99" t="s">
        <v>9</v>
      </c>
      <c r="E9" s="99" t="s">
        <v>10</v>
      </c>
      <c r="F9" s="99" t="s">
        <v>11</v>
      </c>
      <c r="G9" s="99" t="s">
        <v>12</v>
      </c>
      <c r="H9" s="45" t="s">
        <v>186</v>
      </c>
      <c r="I9" s="45" t="s">
        <v>227</v>
      </c>
      <c r="J9" s="108" t="s">
        <v>288</v>
      </c>
      <c r="K9" s="55" t="s">
        <v>351</v>
      </c>
      <c r="L9" s="158"/>
    </row>
    <row r="10" spans="1:12" ht="47.25">
      <c r="A10" s="120">
        <v>1</v>
      </c>
      <c r="B10" s="58" t="s">
        <v>45</v>
      </c>
      <c r="C10" s="100" t="s">
        <v>34</v>
      </c>
      <c r="D10" s="101" t="s">
        <v>34</v>
      </c>
      <c r="E10" s="101" t="s">
        <v>34</v>
      </c>
      <c r="F10" s="101" t="s">
        <v>34</v>
      </c>
      <c r="G10" s="101" t="s">
        <v>34</v>
      </c>
      <c r="H10" s="93">
        <f>H11+H14+H39</f>
        <v>27398.403000000006</v>
      </c>
      <c r="I10" s="93">
        <f>I11+I14+I39</f>
        <v>26895.931000000004</v>
      </c>
      <c r="J10" s="93">
        <f>J11+J14+J39</f>
        <v>26896.539000000004</v>
      </c>
      <c r="K10" s="93">
        <f aca="true" t="shared" si="0" ref="K10:K53">SUM(H10:J10)</f>
        <v>81190.87300000002</v>
      </c>
      <c r="L10" s="102" t="s">
        <v>34</v>
      </c>
    </row>
    <row r="11" spans="1:12" s="41" customFormat="1" ht="31.5">
      <c r="A11" s="120">
        <v>2</v>
      </c>
      <c r="B11" s="103" t="s">
        <v>40</v>
      </c>
      <c r="C11" s="100" t="s">
        <v>34</v>
      </c>
      <c r="D11" s="101" t="s">
        <v>34</v>
      </c>
      <c r="E11" s="101" t="s">
        <v>34</v>
      </c>
      <c r="F11" s="101" t="s">
        <v>34</v>
      </c>
      <c r="G11" s="101" t="s">
        <v>34</v>
      </c>
      <c r="H11" s="95">
        <f>H13</f>
        <v>0</v>
      </c>
      <c r="I11" s="95">
        <f>I13</f>
        <v>0</v>
      </c>
      <c r="J11" s="93">
        <f aca="true" t="shared" si="1" ref="J11:J52">I11</f>
        <v>0</v>
      </c>
      <c r="K11" s="93">
        <f t="shared" si="0"/>
        <v>0</v>
      </c>
      <c r="L11" s="102" t="s">
        <v>34</v>
      </c>
    </row>
    <row r="12" spans="1:12" ht="47.25">
      <c r="A12" s="186">
        <v>3</v>
      </c>
      <c r="B12" s="189" t="s">
        <v>42</v>
      </c>
      <c r="C12" s="45" t="s">
        <v>46</v>
      </c>
      <c r="D12" s="104" t="s">
        <v>47</v>
      </c>
      <c r="E12" s="104" t="s">
        <v>48</v>
      </c>
      <c r="F12" s="99" t="s">
        <v>228</v>
      </c>
      <c r="G12" s="104" t="s">
        <v>47</v>
      </c>
      <c r="H12" s="94">
        <v>0</v>
      </c>
      <c r="I12" s="94">
        <v>0</v>
      </c>
      <c r="J12" s="109">
        <f t="shared" si="1"/>
        <v>0</v>
      </c>
      <c r="K12" s="109">
        <f t="shared" si="0"/>
        <v>0</v>
      </c>
      <c r="L12" s="161" t="s">
        <v>102</v>
      </c>
    </row>
    <row r="13" spans="1:12" ht="15.75">
      <c r="A13" s="187"/>
      <c r="B13" s="190"/>
      <c r="C13" s="167" t="s">
        <v>55</v>
      </c>
      <c r="D13" s="168"/>
      <c r="E13" s="168"/>
      <c r="F13" s="168"/>
      <c r="G13" s="169"/>
      <c r="H13" s="94">
        <f>H12</f>
        <v>0</v>
      </c>
      <c r="I13" s="94">
        <f>I12</f>
        <v>0</v>
      </c>
      <c r="J13" s="109">
        <f t="shared" si="1"/>
        <v>0</v>
      </c>
      <c r="K13" s="109">
        <f t="shared" si="0"/>
        <v>0</v>
      </c>
      <c r="L13" s="162"/>
    </row>
    <row r="14" spans="1:12" s="41" customFormat="1" ht="15.75">
      <c r="A14" s="120">
        <v>4</v>
      </c>
      <c r="B14" s="103" t="s">
        <v>41</v>
      </c>
      <c r="C14" s="100" t="s">
        <v>34</v>
      </c>
      <c r="D14" s="101" t="s">
        <v>34</v>
      </c>
      <c r="E14" s="101" t="s">
        <v>34</v>
      </c>
      <c r="F14" s="101" t="s">
        <v>34</v>
      </c>
      <c r="G14" s="101" t="s">
        <v>34</v>
      </c>
      <c r="H14" s="95">
        <f>H21+H23+H25+H27+H32+H35+H38</f>
        <v>19348.882000000005</v>
      </c>
      <c r="I14" s="95">
        <f>I21+I23+I25+I27+I32+I35+I38</f>
        <v>18554.581000000006</v>
      </c>
      <c r="J14" s="95">
        <f>J21+J23+J25+J27+J32+J35+J38</f>
        <v>18554.799000000003</v>
      </c>
      <c r="K14" s="93">
        <f t="shared" si="0"/>
        <v>56458.26200000002</v>
      </c>
      <c r="L14" s="102" t="s">
        <v>34</v>
      </c>
    </row>
    <row r="15" spans="1:12" ht="15.75" customHeight="1">
      <c r="A15" s="186">
        <v>5</v>
      </c>
      <c r="B15" s="189" t="s">
        <v>43</v>
      </c>
      <c r="C15" s="158" t="s">
        <v>46</v>
      </c>
      <c r="D15" s="177" t="s">
        <v>47</v>
      </c>
      <c r="E15" s="177" t="s">
        <v>48</v>
      </c>
      <c r="F15" s="163" t="s">
        <v>239</v>
      </c>
      <c r="G15" s="104" t="s">
        <v>49</v>
      </c>
      <c r="H15" s="94">
        <v>10909.598</v>
      </c>
      <c r="I15" s="94">
        <f>H15</f>
        <v>10909.598</v>
      </c>
      <c r="J15" s="109">
        <f t="shared" si="1"/>
        <v>10909.598</v>
      </c>
      <c r="K15" s="109">
        <f t="shared" si="0"/>
        <v>32728.794</v>
      </c>
      <c r="L15" s="158" t="s">
        <v>190</v>
      </c>
    </row>
    <row r="16" spans="1:12" ht="15.75">
      <c r="A16" s="188"/>
      <c r="B16" s="191"/>
      <c r="C16" s="158"/>
      <c r="D16" s="177"/>
      <c r="E16" s="177"/>
      <c r="F16" s="163"/>
      <c r="G16" s="104" t="s">
        <v>50</v>
      </c>
      <c r="H16" s="94">
        <v>717.2</v>
      </c>
      <c r="I16" s="94">
        <v>717.2</v>
      </c>
      <c r="J16" s="109">
        <f t="shared" si="1"/>
        <v>717.2</v>
      </c>
      <c r="K16" s="109">
        <f t="shared" si="0"/>
        <v>2151.6000000000004</v>
      </c>
      <c r="L16" s="158"/>
    </row>
    <row r="17" spans="1:12" ht="15.75" customHeight="1">
      <c r="A17" s="188"/>
      <c r="B17" s="191"/>
      <c r="C17" s="158"/>
      <c r="D17" s="177"/>
      <c r="E17" s="177"/>
      <c r="F17" s="163"/>
      <c r="G17" s="104" t="s">
        <v>230</v>
      </c>
      <c r="H17" s="94">
        <v>3294.699</v>
      </c>
      <c r="I17" s="94">
        <f>H17</f>
        <v>3294.699</v>
      </c>
      <c r="J17" s="109">
        <f t="shared" si="1"/>
        <v>3294.699</v>
      </c>
      <c r="K17" s="109">
        <f t="shared" si="0"/>
        <v>9884.097</v>
      </c>
      <c r="L17" s="158"/>
    </row>
    <row r="18" spans="1:12" ht="15.75">
      <c r="A18" s="188"/>
      <c r="B18" s="191"/>
      <c r="C18" s="158"/>
      <c r="D18" s="177"/>
      <c r="E18" s="177"/>
      <c r="F18" s="163"/>
      <c r="G18" s="104" t="s">
        <v>47</v>
      </c>
      <c r="H18" s="94">
        <v>3762.838</v>
      </c>
      <c r="I18" s="94">
        <v>3315.922</v>
      </c>
      <c r="J18" s="109">
        <f t="shared" si="1"/>
        <v>3315.922</v>
      </c>
      <c r="K18" s="109">
        <f t="shared" si="0"/>
        <v>10394.682</v>
      </c>
      <c r="L18" s="158"/>
    </row>
    <row r="19" spans="1:12" ht="15.75">
      <c r="A19" s="188"/>
      <c r="B19" s="191"/>
      <c r="C19" s="158"/>
      <c r="D19" s="177"/>
      <c r="E19" s="177"/>
      <c r="F19" s="163"/>
      <c r="G19" s="104" t="s">
        <v>51</v>
      </c>
      <c r="H19" s="94">
        <v>1.406</v>
      </c>
      <c r="I19" s="94">
        <v>1</v>
      </c>
      <c r="J19" s="94">
        <f t="shared" si="1"/>
        <v>1</v>
      </c>
      <c r="K19" s="109">
        <f t="shared" si="0"/>
        <v>3.4059999999999997</v>
      </c>
      <c r="L19" s="158"/>
    </row>
    <row r="20" spans="1:12" ht="15.75">
      <c r="A20" s="188"/>
      <c r="B20" s="191"/>
      <c r="C20" s="158"/>
      <c r="D20" s="177"/>
      <c r="E20" s="177"/>
      <c r="F20" s="163"/>
      <c r="G20" s="106" t="s">
        <v>277</v>
      </c>
      <c r="H20" s="94">
        <v>0</v>
      </c>
      <c r="I20" s="94">
        <v>0</v>
      </c>
      <c r="J20" s="109">
        <v>0</v>
      </c>
      <c r="K20" s="109">
        <f t="shared" si="0"/>
        <v>0</v>
      </c>
      <c r="L20" s="158"/>
    </row>
    <row r="21" spans="1:12" ht="15.75">
      <c r="A21" s="187"/>
      <c r="B21" s="191"/>
      <c r="C21" s="167" t="s">
        <v>52</v>
      </c>
      <c r="D21" s="168"/>
      <c r="E21" s="168"/>
      <c r="F21" s="168"/>
      <c r="G21" s="169"/>
      <c r="H21" s="94">
        <f>SUM(H15:H19)</f>
        <v>18685.741</v>
      </c>
      <c r="I21" s="94">
        <f>SUM(I15:I19)</f>
        <v>18238.419</v>
      </c>
      <c r="J21" s="109">
        <f t="shared" si="1"/>
        <v>18238.419</v>
      </c>
      <c r="K21" s="109">
        <f t="shared" si="0"/>
        <v>55162.579000000005</v>
      </c>
      <c r="L21" s="158"/>
    </row>
    <row r="22" spans="1:12" s="63" customFormat="1" ht="47.25" customHeight="1">
      <c r="A22" s="186">
        <v>6</v>
      </c>
      <c r="B22" s="189" t="s">
        <v>216</v>
      </c>
      <c r="C22" s="45" t="s">
        <v>46</v>
      </c>
      <c r="D22" s="104" t="s">
        <v>47</v>
      </c>
      <c r="E22" s="104" t="s">
        <v>48</v>
      </c>
      <c r="F22" s="99" t="s">
        <v>240</v>
      </c>
      <c r="G22" s="104" t="s">
        <v>47</v>
      </c>
      <c r="H22" s="94">
        <v>15</v>
      </c>
      <c r="I22" s="94">
        <v>15.221</v>
      </c>
      <c r="J22" s="109">
        <v>15.439</v>
      </c>
      <c r="K22" s="109">
        <f t="shared" si="0"/>
        <v>45.66</v>
      </c>
      <c r="L22" s="158"/>
    </row>
    <row r="23" spans="1:12" s="63" customFormat="1" ht="15.75">
      <c r="A23" s="187"/>
      <c r="B23" s="190"/>
      <c r="C23" s="167" t="s">
        <v>56</v>
      </c>
      <c r="D23" s="168"/>
      <c r="E23" s="168"/>
      <c r="F23" s="168"/>
      <c r="G23" s="169"/>
      <c r="H23" s="94">
        <f>H22</f>
        <v>15</v>
      </c>
      <c r="I23" s="94">
        <f>I22</f>
        <v>15.221</v>
      </c>
      <c r="J23" s="94">
        <f>J22</f>
        <v>15.439</v>
      </c>
      <c r="K23" s="109">
        <f t="shared" si="0"/>
        <v>45.66</v>
      </c>
      <c r="L23" s="158"/>
    </row>
    <row r="24" spans="1:12" s="63" customFormat="1" ht="47.25" customHeight="1">
      <c r="A24" s="186">
        <v>7</v>
      </c>
      <c r="B24" s="180" t="s">
        <v>211</v>
      </c>
      <c r="C24" s="47" t="s">
        <v>46</v>
      </c>
      <c r="D24" s="85" t="s">
        <v>47</v>
      </c>
      <c r="E24" s="85" t="s">
        <v>48</v>
      </c>
      <c r="F24" s="78" t="s">
        <v>241</v>
      </c>
      <c r="G24" s="85" t="s">
        <v>47</v>
      </c>
      <c r="H24" s="94">
        <v>186.524</v>
      </c>
      <c r="I24" s="94">
        <f>H24</f>
        <v>186.524</v>
      </c>
      <c r="J24" s="94">
        <f t="shared" si="1"/>
        <v>186.524</v>
      </c>
      <c r="K24" s="109">
        <f t="shared" si="0"/>
        <v>559.572</v>
      </c>
      <c r="L24" s="172" t="s">
        <v>188</v>
      </c>
    </row>
    <row r="25" spans="1:12" s="63" customFormat="1" ht="15.75">
      <c r="A25" s="187"/>
      <c r="B25" s="182"/>
      <c r="C25" s="173" t="s">
        <v>57</v>
      </c>
      <c r="D25" s="174"/>
      <c r="E25" s="174"/>
      <c r="F25" s="174"/>
      <c r="G25" s="175"/>
      <c r="H25" s="94">
        <f>H24</f>
        <v>186.524</v>
      </c>
      <c r="I25" s="94">
        <f>I24</f>
        <v>186.524</v>
      </c>
      <c r="J25" s="109">
        <f t="shared" si="1"/>
        <v>186.524</v>
      </c>
      <c r="K25" s="109">
        <f t="shared" si="0"/>
        <v>559.572</v>
      </c>
      <c r="L25" s="172"/>
    </row>
    <row r="26" spans="1:12" s="63" customFormat="1" ht="33.75" customHeight="1">
      <c r="A26" s="186">
        <v>8</v>
      </c>
      <c r="B26" s="180" t="s">
        <v>212</v>
      </c>
      <c r="C26" s="47" t="s">
        <v>46</v>
      </c>
      <c r="D26" s="85" t="s">
        <v>47</v>
      </c>
      <c r="E26" s="85" t="s">
        <v>48</v>
      </c>
      <c r="F26" s="78" t="s">
        <v>363</v>
      </c>
      <c r="G26" s="85" t="s">
        <v>47</v>
      </c>
      <c r="H26" s="94">
        <v>330.4</v>
      </c>
      <c r="I26" s="94">
        <v>0</v>
      </c>
      <c r="J26" s="109">
        <f t="shared" si="1"/>
        <v>0</v>
      </c>
      <c r="K26" s="109">
        <f t="shared" si="0"/>
        <v>330.4</v>
      </c>
      <c r="L26" s="172"/>
    </row>
    <row r="27" spans="1:12" s="63" customFormat="1" ht="15.75">
      <c r="A27" s="187"/>
      <c r="B27" s="182"/>
      <c r="C27" s="173" t="s">
        <v>182</v>
      </c>
      <c r="D27" s="174"/>
      <c r="E27" s="174"/>
      <c r="F27" s="174"/>
      <c r="G27" s="175"/>
      <c r="H27" s="94">
        <f>H26</f>
        <v>330.4</v>
      </c>
      <c r="I27" s="94">
        <f>I26</f>
        <v>0</v>
      </c>
      <c r="J27" s="109">
        <f t="shared" si="1"/>
        <v>0</v>
      </c>
      <c r="K27" s="109">
        <f t="shared" si="0"/>
        <v>330.4</v>
      </c>
      <c r="L27" s="172"/>
    </row>
    <row r="28" spans="1:12" s="63" customFormat="1" ht="15.75" customHeight="1">
      <c r="A28" s="186">
        <v>9</v>
      </c>
      <c r="B28" s="180" t="s">
        <v>213</v>
      </c>
      <c r="C28" s="164" t="s">
        <v>46</v>
      </c>
      <c r="D28" s="178" t="s">
        <v>47</v>
      </c>
      <c r="E28" s="178" t="s">
        <v>48</v>
      </c>
      <c r="F28" s="170" t="s">
        <v>245</v>
      </c>
      <c r="G28" s="85" t="s">
        <v>47</v>
      </c>
      <c r="H28" s="94">
        <v>0</v>
      </c>
      <c r="I28" s="94">
        <v>0</v>
      </c>
      <c r="J28" s="109">
        <f t="shared" si="1"/>
        <v>0</v>
      </c>
      <c r="K28" s="109">
        <f t="shared" si="0"/>
        <v>0</v>
      </c>
      <c r="L28" s="172"/>
    </row>
    <row r="29" spans="1:12" s="63" customFormat="1" ht="15.75">
      <c r="A29" s="188"/>
      <c r="B29" s="181"/>
      <c r="C29" s="165"/>
      <c r="D29" s="179"/>
      <c r="E29" s="171"/>
      <c r="F29" s="171"/>
      <c r="G29" s="85" t="s">
        <v>96</v>
      </c>
      <c r="H29" s="94">
        <v>0</v>
      </c>
      <c r="I29" s="94">
        <v>0</v>
      </c>
      <c r="J29" s="109">
        <f t="shared" si="1"/>
        <v>0</v>
      </c>
      <c r="K29" s="109">
        <f t="shared" si="0"/>
        <v>0</v>
      </c>
      <c r="L29" s="172"/>
    </row>
    <row r="30" spans="1:12" s="63" customFormat="1" ht="15.75">
      <c r="A30" s="188"/>
      <c r="B30" s="181"/>
      <c r="C30" s="165"/>
      <c r="D30" s="179"/>
      <c r="E30" s="178" t="s">
        <v>48</v>
      </c>
      <c r="F30" s="170" t="s">
        <v>275</v>
      </c>
      <c r="G30" s="85" t="s">
        <v>47</v>
      </c>
      <c r="H30" s="94">
        <v>114.167</v>
      </c>
      <c r="I30" s="94">
        <f>H30</f>
        <v>114.167</v>
      </c>
      <c r="J30" s="94">
        <f t="shared" si="1"/>
        <v>114.167</v>
      </c>
      <c r="K30" s="109">
        <f t="shared" si="0"/>
        <v>342.501</v>
      </c>
      <c r="L30" s="172"/>
    </row>
    <row r="31" spans="1:12" s="63" customFormat="1" ht="15.75">
      <c r="A31" s="188"/>
      <c r="B31" s="181"/>
      <c r="C31" s="166"/>
      <c r="D31" s="171"/>
      <c r="E31" s="171"/>
      <c r="F31" s="171"/>
      <c r="G31" s="85" t="s">
        <v>96</v>
      </c>
      <c r="H31" s="94">
        <v>0</v>
      </c>
      <c r="I31" s="94">
        <v>0</v>
      </c>
      <c r="J31" s="109">
        <f t="shared" si="1"/>
        <v>0</v>
      </c>
      <c r="K31" s="109">
        <f t="shared" si="0"/>
        <v>0</v>
      </c>
      <c r="L31" s="172"/>
    </row>
    <row r="32" spans="1:12" s="63" customFormat="1" ht="15.75">
      <c r="A32" s="187"/>
      <c r="B32" s="182"/>
      <c r="C32" s="173" t="s">
        <v>199</v>
      </c>
      <c r="D32" s="174"/>
      <c r="E32" s="174"/>
      <c r="F32" s="174"/>
      <c r="G32" s="175"/>
      <c r="H32" s="94">
        <f>SUM(H30:H31)</f>
        <v>114.167</v>
      </c>
      <c r="I32" s="94">
        <f>SUM(I30:I31)</f>
        <v>114.167</v>
      </c>
      <c r="J32" s="109">
        <f t="shared" si="1"/>
        <v>114.167</v>
      </c>
      <c r="K32" s="109">
        <f t="shared" si="0"/>
        <v>342.501</v>
      </c>
      <c r="L32" s="172"/>
    </row>
    <row r="33" spans="1:12" s="63" customFormat="1" ht="15.75">
      <c r="A33" s="186">
        <v>10</v>
      </c>
      <c r="B33" s="180" t="s">
        <v>214</v>
      </c>
      <c r="C33" s="164" t="s">
        <v>46</v>
      </c>
      <c r="D33" s="178" t="s">
        <v>47</v>
      </c>
      <c r="E33" s="178" t="s">
        <v>48</v>
      </c>
      <c r="F33" s="170" t="s">
        <v>363</v>
      </c>
      <c r="G33" s="85" t="s">
        <v>47</v>
      </c>
      <c r="H33" s="94">
        <v>16.8</v>
      </c>
      <c r="I33" s="94">
        <v>0</v>
      </c>
      <c r="J33" s="109">
        <f t="shared" si="1"/>
        <v>0</v>
      </c>
      <c r="K33" s="109">
        <f t="shared" si="0"/>
        <v>16.8</v>
      </c>
      <c r="L33" s="172"/>
    </row>
    <row r="34" spans="1:12" s="63" customFormat="1" ht="15.75">
      <c r="A34" s="188"/>
      <c r="B34" s="181"/>
      <c r="C34" s="166"/>
      <c r="D34" s="171"/>
      <c r="E34" s="171"/>
      <c r="F34" s="171"/>
      <c r="G34" s="85" t="s">
        <v>96</v>
      </c>
      <c r="H34" s="94">
        <v>0</v>
      </c>
      <c r="I34" s="94">
        <v>0</v>
      </c>
      <c r="J34" s="109">
        <f t="shared" si="1"/>
        <v>0</v>
      </c>
      <c r="K34" s="109">
        <f t="shared" si="0"/>
        <v>0</v>
      </c>
      <c r="L34" s="172"/>
    </row>
    <row r="35" spans="1:12" s="63" customFormat="1" ht="15.75">
      <c r="A35" s="187"/>
      <c r="B35" s="182"/>
      <c r="C35" s="173" t="s">
        <v>215</v>
      </c>
      <c r="D35" s="174"/>
      <c r="E35" s="174"/>
      <c r="F35" s="174"/>
      <c r="G35" s="175"/>
      <c r="H35" s="94">
        <f>SUM(H33:H34)</f>
        <v>16.8</v>
      </c>
      <c r="I35" s="94">
        <f>SUM(I33:I34)</f>
        <v>0</v>
      </c>
      <c r="J35" s="109">
        <f t="shared" si="1"/>
        <v>0</v>
      </c>
      <c r="K35" s="109">
        <f t="shared" si="0"/>
        <v>16.8</v>
      </c>
      <c r="L35" s="172"/>
    </row>
    <row r="36" spans="1:12" s="63" customFormat="1" ht="49.5" customHeight="1">
      <c r="A36" s="186">
        <v>11</v>
      </c>
      <c r="B36" s="164" t="s">
        <v>221</v>
      </c>
      <c r="C36" s="164" t="s">
        <v>46</v>
      </c>
      <c r="D36" s="178" t="s">
        <v>47</v>
      </c>
      <c r="E36" s="85" t="s">
        <v>48</v>
      </c>
      <c r="F36" s="78" t="s">
        <v>244</v>
      </c>
      <c r="G36" s="85" t="s">
        <v>47</v>
      </c>
      <c r="H36" s="94">
        <v>0</v>
      </c>
      <c r="I36" s="94">
        <f>H36</f>
        <v>0</v>
      </c>
      <c r="J36" s="109">
        <f t="shared" si="1"/>
        <v>0</v>
      </c>
      <c r="K36" s="109">
        <f t="shared" si="0"/>
        <v>0</v>
      </c>
      <c r="L36" s="172"/>
    </row>
    <row r="37" spans="1:12" s="63" customFormat="1" ht="49.5" customHeight="1">
      <c r="A37" s="188"/>
      <c r="B37" s="165"/>
      <c r="C37" s="166"/>
      <c r="D37" s="171"/>
      <c r="E37" s="85" t="s">
        <v>48</v>
      </c>
      <c r="F37" s="78" t="s">
        <v>276</v>
      </c>
      <c r="G37" s="85" t="s">
        <v>47</v>
      </c>
      <c r="H37" s="94">
        <v>0.25</v>
      </c>
      <c r="I37" s="94">
        <v>0.25</v>
      </c>
      <c r="J37" s="109">
        <f t="shared" si="1"/>
        <v>0.25</v>
      </c>
      <c r="K37" s="109">
        <f t="shared" si="0"/>
        <v>0.75</v>
      </c>
      <c r="L37" s="172"/>
    </row>
    <row r="38" spans="1:12" s="63" customFormat="1" ht="15.75">
      <c r="A38" s="187"/>
      <c r="B38" s="166"/>
      <c r="C38" s="173" t="s">
        <v>220</v>
      </c>
      <c r="D38" s="174"/>
      <c r="E38" s="174"/>
      <c r="F38" s="174"/>
      <c r="G38" s="175"/>
      <c r="H38" s="94">
        <f>H37</f>
        <v>0.25</v>
      </c>
      <c r="I38" s="94">
        <f>I37</f>
        <v>0.25</v>
      </c>
      <c r="J38" s="109">
        <f t="shared" si="1"/>
        <v>0.25</v>
      </c>
      <c r="K38" s="109">
        <f t="shared" si="0"/>
        <v>0.75</v>
      </c>
      <c r="L38" s="172"/>
    </row>
    <row r="39" spans="1:12" s="41" customFormat="1" ht="15.75">
      <c r="A39" s="120">
        <v>12</v>
      </c>
      <c r="B39" s="84" t="s">
        <v>44</v>
      </c>
      <c r="C39" s="81" t="s">
        <v>34</v>
      </c>
      <c r="D39" s="82" t="s">
        <v>34</v>
      </c>
      <c r="E39" s="82" t="s">
        <v>34</v>
      </c>
      <c r="F39" s="82" t="s">
        <v>34</v>
      </c>
      <c r="G39" s="82" t="s">
        <v>34</v>
      </c>
      <c r="H39" s="95">
        <f>H45+H47+H49+H51</f>
        <v>8049.520999999999</v>
      </c>
      <c r="I39" s="95">
        <f>I45+I47+I49+I51</f>
        <v>8341.35</v>
      </c>
      <c r="J39" s="95">
        <f>J45+J47+J49+J51</f>
        <v>8341.74</v>
      </c>
      <c r="K39" s="93">
        <f t="shared" si="0"/>
        <v>24732.610999999997</v>
      </c>
      <c r="L39" s="83" t="s">
        <v>34</v>
      </c>
    </row>
    <row r="40" spans="1:12" ht="15.75" customHeight="1">
      <c r="A40" s="186">
        <v>13</v>
      </c>
      <c r="B40" s="180" t="s">
        <v>54</v>
      </c>
      <c r="C40" s="172" t="s">
        <v>46</v>
      </c>
      <c r="D40" s="176" t="s">
        <v>47</v>
      </c>
      <c r="E40" s="176" t="s">
        <v>48</v>
      </c>
      <c r="F40" s="170" t="s">
        <v>270</v>
      </c>
      <c r="G40" s="85" t="s">
        <v>49</v>
      </c>
      <c r="H40" s="135">
        <v>4676.754</v>
      </c>
      <c r="I40" s="94">
        <f>H40</f>
        <v>4676.754</v>
      </c>
      <c r="J40" s="109">
        <f t="shared" si="1"/>
        <v>4676.754</v>
      </c>
      <c r="K40" s="109">
        <f t="shared" si="0"/>
        <v>14030.261999999999</v>
      </c>
      <c r="L40" s="164" t="s">
        <v>189</v>
      </c>
    </row>
    <row r="41" spans="1:12" ht="15.75">
      <c r="A41" s="188"/>
      <c r="B41" s="181"/>
      <c r="C41" s="172"/>
      <c r="D41" s="176"/>
      <c r="E41" s="176"/>
      <c r="F41" s="184"/>
      <c r="G41" s="85" t="s">
        <v>50</v>
      </c>
      <c r="H41" s="94">
        <v>350.9</v>
      </c>
      <c r="I41" s="94">
        <v>430.9</v>
      </c>
      <c r="J41" s="94">
        <f t="shared" si="1"/>
        <v>430.9</v>
      </c>
      <c r="K41" s="109">
        <f t="shared" si="0"/>
        <v>1212.6999999999998</v>
      </c>
      <c r="L41" s="165"/>
    </row>
    <row r="42" spans="1:12" ht="15.75" customHeight="1">
      <c r="A42" s="188"/>
      <c r="B42" s="181"/>
      <c r="C42" s="172"/>
      <c r="D42" s="176"/>
      <c r="E42" s="176"/>
      <c r="F42" s="184"/>
      <c r="G42" s="85" t="s">
        <v>230</v>
      </c>
      <c r="H42" s="94">
        <v>1412.38</v>
      </c>
      <c r="I42" s="94">
        <f>H42</f>
        <v>1412.38</v>
      </c>
      <c r="J42" s="109">
        <f t="shared" si="1"/>
        <v>1412.38</v>
      </c>
      <c r="K42" s="109">
        <f t="shared" si="0"/>
        <v>4237.14</v>
      </c>
      <c r="L42" s="165"/>
    </row>
    <row r="43" spans="1:12" ht="15.75">
      <c r="A43" s="188"/>
      <c r="B43" s="181"/>
      <c r="C43" s="172"/>
      <c r="D43" s="176"/>
      <c r="E43" s="176"/>
      <c r="F43" s="184"/>
      <c r="G43" s="85" t="s">
        <v>47</v>
      </c>
      <c r="H43" s="94">
        <v>1580.587</v>
      </c>
      <c r="I43" s="94">
        <v>1792.021</v>
      </c>
      <c r="J43" s="109">
        <f t="shared" si="1"/>
        <v>1792.021</v>
      </c>
      <c r="K43" s="109">
        <f t="shared" si="0"/>
        <v>5164.629</v>
      </c>
      <c r="L43" s="165"/>
    </row>
    <row r="44" spans="1:12" ht="15.75">
      <c r="A44" s="188"/>
      <c r="B44" s="181"/>
      <c r="C44" s="172"/>
      <c r="D44" s="176"/>
      <c r="E44" s="176"/>
      <c r="F44" s="185"/>
      <c r="G44" s="85" t="s">
        <v>51</v>
      </c>
      <c r="H44" s="94">
        <v>2</v>
      </c>
      <c r="I44" s="94">
        <v>2</v>
      </c>
      <c r="J44" s="109">
        <f t="shared" si="1"/>
        <v>2</v>
      </c>
      <c r="K44" s="109">
        <f t="shared" si="0"/>
        <v>6</v>
      </c>
      <c r="L44" s="165"/>
    </row>
    <row r="45" spans="1:12" ht="15.75">
      <c r="A45" s="187"/>
      <c r="B45" s="182"/>
      <c r="C45" s="173" t="s">
        <v>53</v>
      </c>
      <c r="D45" s="174"/>
      <c r="E45" s="174"/>
      <c r="F45" s="174"/>
      <c r="G45" s="175"/>
      <c r="H45" s="94">
        <f>SUM(H40:H44)</f>
        <v>8022.620999999999</v>
      </c>
      <c r="I45" s="94">
        <f>SUM(I40:I44)</f>
        <v>8314.055</v>
      </c>
      <c r="J45" s="109">
        <f t="shared" si="1"/>
        <v>8314.055</v>
      </c>
      <c r="K45" s="109">
        <f t="shared" si="0"/>
        <v>24650.731</v>
      </c>
      <c r="L45" s="165"/>
    </row>
    <row r="46" spans="1:12" ht="31.5" customHeight="1">
      <c r="A46" s="186">
        <v>14</v>
      </c>
      <c r="B46" s="180" t="s">
        <v>219</v>
      </c>
      <c r="C46" s="47" t="s">
        <v>46</v>
      </c>
      <c r="D46" s="85" t="s">
        <v>47</v>
      </c>
      <c r="E46" s="85" t="s">
        <v>48</v>
      </c>
      <c r="F46" s="78" t="s">
        <v>271</v>
      </c>
      <c r="G46" s="85" t="s">
        <v>47</v>
      </c>
      <c r="H46" s="94">
        <v>26.9</v>
      </c>
      <c r="I46" s="94">
        <v>27.295</v>
      </c>
      <c r="J46" s="109">
        <v>27.685</v>
      </c>
      <c r="K46" s="109">
        <f t="shared" si="0"/>
        <v>81.88</v>
      </c>
      <c r="L46" s="165"/>
    </row>
    <row r="47" spans="1:12" ht="15.75">
      <c r="A47" s="187"/>
      <c r="B47" s="182"/>
      <c r="C47" s="173" t="s">
        <v>58</v>
      </c>
      <c r="D47" s="174"/>
      <c r="E47" s="174"/>
      <c r="F47" s="174"/>
      <c r="G47" s="175"/>
      <c r="H47" s="94">
        <f>H46</f>
        <v>26.9</v>
      </c>
      <c r="I47" s="94">
        <f>I46</f>
        <v>27.295</v>
      </c>
      <c r="J47" s="94">
        <f>J46</f>
        <v>27.685</v>
      </c>
      <c r="K47" s="109">
        <f t="shared" si="0"/>
        <v>81.88</v>
      </c>
      <c r="L47" s="165"/>
    </row>
    <row r="48" spans="1:12" ht="31.5" customHeight="1">
      <c r="A48" s="186">
        <v>15</v>
      </c>
      <c r="B48" s="180" t="s">
        <v>217</v>
      </c>
      <c r="C48" s="47" t="s">
        <v>46</v>
      </c>
      <c r="D48" s="85" t="s">
        <v>47</v>
      </c>
      <c r="E48" s="85" t="s">
        <v>48</v>
      </c>
      <c r="F48" s="78" t="s">
        <v>242</v>
      </c>
      <c r="G48" s="85" t="s">
        <v>47</v>
      </c>
      <c r="H48" s="94">
        <v>0</v>
      </c>
      <c r="I48" s="94">
        <v>0</v>
      </c>
      <c r="J48" s="109">
        <f>I48</f>
        <v>0</v>
      </c>
      <c r="K48" s="109">
        <f t="shared" si="0"/>
        <v>0</v>
      </c>
      <c r="L48" s="165"/>
    </row>
    <row r="49" spans="1:12" ht="15.75">
      <c r="A49" s="187"/>
      <c r="B49" s="182"/>
      <c r="C49" s="173" t="s">
        <v>59</v>
      </c>
      <c r="D49" s="174"/>
      <c r="E49" s="174"/>
      <c r="F49" s="174"/>
      <c r="G49" s="175"/>
      <c r="H49" s="94">
        <f>H48</f>
        <v>0</v>
      </c>
      <c r="I49" s="94">
        <f>I48</f>
        <v>0</v>
      </c>
      <c r="J49" s="109">
        <f t="shared" si="1"/>
        <v>0</v>
      </c>
      <c r="K49" s="109">
        <f t="shared" si="0"/>
        <v>0</v>
      </c>
      <c r="L49" s="165"/>
    </row>
    <row r="50" spans="1:12" ht="47.25">
      <c r="A50" s="186">
        <v>16</v>
      </c>
      <c r="B50" s="180" t="s">
        <v>218</v>
      </c>
      <c r="C50" s="47" t="s">
        <v>46</v>
      </c>
      <c r="D50" s="85" t="s">
        <v>47</v>
      </c>
      <c r="E50" s="85" t="s">
        <v>48</v>
      </c>
      <c r="F50" s="78" t="s">
        <v>243</v>
      </c>
      <c r="G50" s="85" t="s">
        <v>47</v>
      </c>
      <c r="H50" s="94">
        <v>0</v>
      </c>
      <c r="I50" s="94">
        <v>0</v>
      </c>
      <c r="J50" s="109">
        <f t="shared" si="1"/>
        <v>0</v>
      </c>
      <c r="K50" s="109">
        <f t="shared" si="0"/>
        <v>0</v>
      </c>
      <c r="L50" s="165"/>
    </row>
    <row r="51" spans="1:12" ht="15.75">
      <c r="A51" s="187"/>
      <c r="B51" s="182"/>
      <c r="C51" s="173" t="s">
        <v>204</v>
      </c>
      <c r="D51" s="174"/>
      <c r="E51" s="174"/>
      <c r="F51" s="174"/>
      <c r="G51" s="175"/>
      <c r="H51" s="94">
        <f>H50</f>
        <v>0</v>
      </c>
      <c r="I51" s="94">
        <f>I50</f>
        <v>0</v>
      </c>
      <c r="J51" s="109">
        <f t="shared" si="1"/>
        <v>0</v>
      </c>
      <c r="K51" s="109">
        <f t="shared" si="0"/>
        <v>0</v>
      </c>
      <c r="L51" s="166"/>
    </row>
    <row r="52" spans="1:12" ht="15.75">
      <c r="A52" s="120">
        <v>17</v>
      </c>
      <c r="B52" s="90" t="s">
        <v>28</v>
      </c>
      <c r="C52" s="91" t="s">
        <v>34</v>
      </c>
      <c r="D52" s="85" t="s">
        <v>34</v>
      </c>
      <c r="E52" s="85" t="s">
        <v>34</v>
      </c>
      <c r="F52" s="85" t="s">
        <v>34</v>
      </c>
      <c r="G52" s="85" t="s">
        <v>34</v>
      </c>
      <c r="H52" s="96" t="s">
        <v>34</v>
      </c>
      <c r="I52" s="96" t="s">
        <v>34</v>
      </c>
      <c r="J52" s="109" t="str">
        <f t="shared" si="1"/>
        <v>х</v>
      </c>
      <c r="K52" s="109">
        <f t="shared" si="0"/>
        <v>0</v>
      </c>
      <c r="L52" s="83" t="s">
        <v>34</v>
      </c>
    </row>
    <row r="53" spans="1:12" ht="47.25">
      <c r="A53" s="120">
        <v>18</v>
      </c>
      <c r="B53" s="80"/>
      <c r="C53" s="47" t="s">
        <v>46</v>
      </c>
      <c r="D53" s="85" t="s">
        <v>47</v>
      </c>
      <c r="E53" s="85" t="s">
        <v>34</v>
      </c>
      <c r="F53" s="85" t="s">
        <v>34</v>
      </c>
      <c r="G53" s="85" t="s">
        <v>34</v>
      </c>
      <c r="H53" s="94">
        <f>H10</f>
        <v>27398.403000000006</v>
      </c>
      <c r="I53" s="94">
        <f>I10</f>
        <v>26895.931000000004</v>
      </c>
      <c r="J53" s="94">
        <f>J10</f>
        <v>26896.539000000004</v>
      </c>
      <c r="K53" s="109">
        <f t="shared" si="0"/>
        <v>81190.87300000002</v>
      </c>
      <c r="L53" s="47" t="s">
        <v>34</v>
      </c>
    </row>
    <row r="54" spans="2:12" ht="15.75">
      <c r="B54" s="14"/>
      <c r="C54" s="10"/>
      <c r="D54" s="25"/>
      <c r="E54" s="25"/>
      <c r="F54" s="25"/>
      <c r="G54" s="25"/>
      <c r="H54" s="35"/>
      <c r="I54" s="35"/>
      <c r="J54" s="35"/>
      <c r="K54" s="35"/>
      <c r="L54" s="10"/>
    </row>
    <row r="55" spans="2:12" ht="15.75" hidden="1">
      <c r="B55" s="7" t="s">
        <v>159</v>
      </c>
      <c r="C55" s="7" t="s">
        <v>157</v>
      </c>
      <c r="D55" s="26"/>
      <c r="E55" s="27"/>
      <c r="F55" s="27"/>
      <c r="G55" s="27"/>
      <c r="H55" s="36"/>
      <c r="I55" s="36"/>
      <c r="J55" s="36"/>
      <c r="K55" s="35"/>
      <c r="L55" s="10"/>
    </row>
    <row r="56" spans="2:12" ht="15.75" hidden="1">
      <c r="B56" s="140"/>
      <c r="C56" s="140"/>
      <c r="D56" s="140"/>
      <c r="E56" s="27"/>
      <c r="F56" s="27"/>
      <c r="G56" s="27"/>
      <c r="H56" s="183"/>
      <c r="I56" s="183"/>
      <c r="J56" s="36"/>
      <c r="K56" s="35"/>
      <c r="L56" s="10"/>
    </row>
    <row r="57" spans="2:12" ht="15.75">
      <c r="B57" s="3"/>
      <c r="C57" s="3"/>
      <c r="D57" s="28"/>
      <c r="E57" s="27"/>
      <c r="F57" s="27"/>
      <c r="G57" s="27"/>
      <c r="H57" s="36"/>
      <c r="I57" s="36"/>
      <c r="J57" s="36"/>
      <c r="K57" s="35"/>
      <c r="L57" s="10"/>
    </row>
    <row r="58" spans="2:12" ht="15.75">
      <c r="B58" s="5"/>
      <c r="C58" s="9"/>
      <c r="D58" s="29"/>
      <c r="E58" s="29"/>
      <c r="F58" s="29"/>
      <c r="G58" s="29"/>
      <c r="H58" s="37"/>
      <c r="I58" s="37"/>
      <c r="J58" s="37"/>
      <c r="K58" s="35"/>
      <c r="L58" s="10"/>
    </row>
    <row r="59" spans="2:12" ht="15.75">
      <c r="B59" s="140"/>
      <c r="C59" s="140"/>
      <c r="D59" s="140"/>
      <c r="E59" s="27"/>
      <c r="F59" s="27"/>
      <c r="G59" s="27"/>
      <c r="H59" s="36"/>
      <c r="I59" s="36"/>
      <c r="J59" s="36"/>
      <c r="K59" s="34"/>
      <c r="L59" s="4"/>
    </row>
    <row r="60" spans="2:12" ht="15.75">
      <c r="B60" s="140"/>
      <c r="C60" s="140"/>
      <c r="D60" s="140"/>
      <c r="E60" s="27"/>
      <c r="F60" s="27"/>
      <c r="G60" s="27"/>
      <c r="H60" s="36"/>
      <c r="I60" s="36"/>
      <c r="J60" s="36"/>
      <c r="K60" s="34"/>
      <c r="L60" s="4"/>
    </row>
    <row r="61" spans="2:12" ht="15.75">
      <c r="B61" s="140"/>
      <c r="C61" s="140"/>
      <c r="D61" s="140"/>
      <c r="E61" s="27"/>
      <c r="F61" s="27"/>
      <c r="G61" s="27"/>
      <c r="H61" s="183"/>
      <c r="I61" s="183"/>
      <c r="J61" s="36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  <row r="91" spans="2:12" ht="15.75">
      <c r="B91" s="4"/>
      <c r="C91" s="4"/>
      <c r="D91" s="22"/>
      <c r="E91" s="22"/>
      <c r="F91" s="22"/>
      <c r="G91" s="22"/>
      <c r="H91" s="34"/>
      <c r="I91" s="34"/>
      <c r="J91" s="34"/>
      <c r="K91" s="34"/>
      <c r="L91" s="4"/>
    </row>
    <row r="92" spans="2:12" ht="15.75">
      <c r="B92" s="4"/>
      <c r="C92" s="4"/>
      <c r="D92" s="22"/>
      <c r="E92" s="22"/>
      <c r="F92" s="22"/>
      <c r="G92" s="22"/>
      <c r="H92" s="34"/>
      <c r="I92" s="34"/>
      <c r="J92" s="34"/>
      <c r="K92" s="34"/>
      <c r="L92" s="4"/>
    </row>
    <row r="93" spans="2:12" ht="15.75">
      <c r="B93" s="4"/>
      <c r="C93" s="4"/>
      <c r="D93" s="22"/>
      <c r="E93" s="22"/>
      <c r="F93" s="22"/>
      <c r="G93" s="22"/>
      <c r="H93" s="34"/>
      <c r="I93" s="34"/>
      <c r="J93" s="34"/>
      <c r="K93" s="34"/>
      <c r="L93" s="4"/>
    </row>
    <row r="94" spans="2:12" ht="15.75">
      <c r="B94" s="4"/>
      <c r="C94" s="4"/>
      <c r="D94" s="22"/>
      <c r="E94" s="22"/>
      <c r="F94" s="22"/>
      <c r="G94" s="22"/>
      <c r="H94" s="34"/>
      <c r="I94" s="34"/>
      <c r="J94" s="34"/>
      <c r="K94" s="34"/>
      <c r="L94" s="4"/>
    </row>
    <row r="95" spans="2:12" ht="15.75">
      <c r="B95" s="4"/>
      <c r="C95" s="4"/>
      <c r="D95" s="22"/>
      <c r="E95" s="22"/>
      <c r="F95" s="22"/>
      <c r="G95" s="22"/>
      <c r="H95" s="34"/>
      <c r="I95" s="34"/>
      <c r="J95" s="34"/>
      <c r="K95" s="34"/>
      <c r="L95" s="4"/>
    </row>
    <row r="96" spans="2:12" ht="15.75">
      <c r="B96" s="4"/>
      <c r="C96" s="4"/>
      <c r="D96" s="22"/>
      <c r="E96" s="22"/>
      <c r="F96" s="22"/>
      <c r="G96" s="22"/>
      <c r="H96" s="34"/>
      <c r="I96" s="34"/>
      <c r="J96" s="34"/>
      <c r="K96" s="34"/>
      <c r="L96" s="4"/>
    </row>
    <row r="97" spans="2:12" ht="15.75">
      <c r="B97" s="4"/>
      <c r="C97" s="4"/>
      <c r="D97" s="22"/>
      <c r="E97" s="22"/>
      <c r="F97" s="22"/>
      <c r="G97" s="22"/>
      <c r="H97" s="34"/>
      <c r="I97" s="34"/>
      <c r="J97" s="34"/>
      <c r="K97" s="34"/>
      <c r="L97" s="4"/>
    </row>
    <row r="98" spans="2:12" ht="15.75">
      <c r="B98" s="4"/>
      <c r="C98" s="4"/>
      <c r="D98" s="22"/>
      <c r="E98" s="22"/>
      <c r="F98" s="22"/>
      <c r="G98" s="22"/>
      <c r="H98" s="34"/>
      <c r="I98" s="34"/>
      <c r="J98" s="34"/>
      <c r="K98" s="34"/>
      <c r="L98" s="4"/>
    </row>
    <row r="99" spans="2:12" ht="15.75">
      <c r="B99" s="4"/>
      <c r="C99" s="4"/>
      <c r="D99" s="22"/>
      <c r="E99" s="22"/>
      <c r="F99" s="22"/>
      <c r="G99" s="22"/>
      <c r="H99" s="34"/>
      <c r="I99" s="34"/>
      <c r="J99" s="34"/>
      <c r="K99" s="34"/>
      <c r="L99" s="4"/>
    </row>
    <row r="100" spans="2:12" ht="15.75">
      <c r="B100" s="4"/>
      <c r="C100" s="4"/>
      <c r="D100" s="22"/>
      <c r="E100" s="22"/>
      <c r="F100" s="22"/>
      <c r="G100" s="22"/>
      <c r="H100" s="34"/>
      <c r="I100" s="34"/>
      <c r="J100" s="34"/>
      <c r="K100" s="34"/>
      <c r="L100" s="4"/>
    </row>
    <row r="101" spans="2:12" ht="15.75">
      <c r="B101" s="4"/>
      <c r="C101" s="4"/>
      <c r="D101" s="22"/>
      <c r="E101" s="22"/>
      <c r="F101" s="22"/>
      <c r="G101" s="22"/>
      <c r="H101" s="34"/>
      <c r="I101" s="34"/>
      <c r="J101" s="34"/>
      <c r="K101" s="34"/>
      <c r="L101" s="4"/>
    </row>
    <row r="102" spans="2:12" ht="15.75">
      <c r="B102" s="4"/>
      <c r="C102" s="4"/>
      <c r="D102" s="22"/>
      <c r="E102" s="22"/>
      <c r="F102" s="22"/>
      <c r="G102" s="22"/>
      <c r="H102" s="34"/>
      <c r="I102" s="34"/>
      <c r="J102" s="34"/>
      <c r="K102" s="34"/>
      <c r="L102" s="4"/>
    </row>
    <row r="103" spans="2:12" ht="15.75">
      <c r="B103" s="4"/>
      <c r="C103" s="4"/>
      <c r="D103" s="22"/>
      <c r="E103" s="22"/>
      <c r="F103" s="22"/>
      <c r="G103" s="22"/>
      <c r="H103" s="34"/>
      <c r="I103" s="34"/>
      <c r="J103" s="34"/>
      <c r="K103" s="34"/>
      <c r="L103" s="4"/>
    </row>
    <row r="104" spans="2:12" ht="15.75">
      <c r="B104" s="4"/>
      <c r="C104" s="4"/>
      <c r="D104" s="22"/>
      <c r="E104" s="22"/>
      <c r="F104" s="22"/>
      <c r="G104" s="22"/>
      <c r="H104" s="34"/>
      <c r="I104" s="34"/>
      <c r="J104" s="34"/>
      <c r="K104" s="34"/>
      <c r="L104" s="4"/>
    </row>
    <row r="105" spans="2:12" ht="15.75">
      <c r="B105" s="4"/>
      <c r="C105" s="4"/>
      <c r="D105" s="22"/>
      <c r="E105" s="22"/>
      <c r="F105" s="22"/>
      <c r="G105" s="22"/>
      <c r="H105" s="34"/>
      <c r="I105" s="34"/>
      <c r="J105" s="34"/>
      <c r="K105" s="34"/>
      <c r="L105" s="4"/>
    </row>
    <row r="106" spans="2:12" ht="15.75">
      <c r="B106" s="4"/>
      <c r="C106" s="4"/>
      <c r="D106" s="22"/>
      <c r="E106" s="22"/>
      <c r="F106" s="22"/>
      <c r="G106" s="22"/>
      <c r="H106" s="34"/>
      <c r="I106" s="34"/>
      <c r="J106" s="34"/>
      <c r="K106" s="34"/>
      <c r="L106" s="4"/>
    </row>
    <row r="107" spans="2:12" ht="15.75">
      <c r="B107" s="4"/>
      <c r="C107" s="4"/>
      <c r="D107" s="22"/>
      <c r="E107" s="22"/>
      <c r="F107" s="22"/>
      <c r="G107" s="22"/>
      <c r="H107" s="34"/>
      <c r="I107" s="34"/>
      <c r="J107" s="34"/>
      <c r="K107" s="34"/>
      <c r="L107" s="4"/>
    </row>
    <row r="108" spans="2:12" ht="15.75">
      <c r="B108" s="4"/>
      <c r="C108" s="4"/>
      <c r="D108" s="22"/>
      <c r="E108" s="22"/>
      <c r="F108" s="22"/>
      <c r="G108" s="22"/>
      <c r="H108" s="34"/>
      <c r="I108" s="34"/>
      <c r="J108" s="34"/>
      <c r="K108" s="34"/>
      <c r="L108" s="4"/>
    </row>
    <row r="109" spans="2:12" ht="15.75">
      <c r="B109" s="4"/>
      <c r="C109" s="4"/>
      <c r="D109" s="22"/>
      <c r="E109" s="22"/>
      <c r="F109" s="22"/>
      <c r="G109" s="22"/>
      <c r="H109" s="34"/>
      <c r="I109" s="34"/>
      <c r="J109" s="34"/>
      <c r="K109" s="34"/>
      <c r="L109" s="4"/>
    </row>
  </sheetData>
  <sheetProtection/>
  <mergeCells count="75">
    <mergeCell ref="A8:A9"/>
    <mergeCell ref="A50:A51"/>
    <mergeCell ref="A28:A32"/>
    <mergeCell ref="A33:A35"/>
    <mergeCell ref="A36:A38"/>
    <mergeCell ref="A40:A45"/>
    <mergeCell ref="A46:A47"/>
    <mergeCell ref="A48:A49"/>
    <mergeCell ref="E30:E31"/>
    <mergeCell ref="E28:E29"/>
    <mergeCell ref="A12:A13"/>
    <mergeCell ref="A15:A21"/>
    <mergeCell ref="A22:A23"/>
    <mergeCell ref="A24:A25"/>
    <mergeCell ref="A26:A27"/>
    <mergeCell ref="B22:B23"/>
    <mergeCell ref="B12:B13"/>
    <mergeCell ref="B15:B21"/>
    <mergeCell ref="B26:B27"/>
    <mergeCell ref="B61:D61"/>
    <mergeCell ref="B50:B51"/>
    <mergeCell ref="B46:B47"/>
    <mergeCell ref="C40:C44"/>
    <mergeCell ref="C49:G49"/>
    <mergeCell ref="C51:G51"/>
    <mergeCell ref="C33:C34"/>
    <mergeCell ref="D33:D34"/>
    <mergeCell ref="C35:G35"/>
    <mergeCell ref="C45:G45"/>
    <mergeCell ref="H61:I61"/>
    <mergeCell ref="B56:D56"/>
    <mergeCell ref="C25:G25"/>
    <mergeCell ref="B40:B45"/>
    <mergeCell ref="B59:D59"/>
    <mergeCell ref="B36:B38"/>
    <mergeCell ref="C36:C37"/>
    <mergeCell ref="B28:B32"/>
    <mergeCell ref="B24:B25"/>
    <mergeCell ref="B60:D60"/>
    <mergeCell ref="D36:D37"/>
    <mergeCell ref="C21:G21"/>
    <mergeCell ref="E33:E34"/>
    <mergeCell ref="B33:B35"/>
    <mergeCell ref="H56:I56"/>
    <mergeCell ref="F40:F44"/>
    <mergeCell ref="D40:D44"/>
    <mergeCell ref="C47:G47"/>
    <mergeCell ref="B48:B49"/>
    <mergeCell ref="C32:G32"/>
    <mergeCell ref="D15:D20"/>
    <mergeCell ref="E15:E20"/>
    <mergeCell ref="F15:F20"/>
    <mergeCell ref="F33:F34"/>
    <mergeCell ref="F30:F31"/>
    <mergeCell ref="C28:C31"/>
    <mergeCell ref="C23:G23"/>
    <mergeCell ref="C27:G27"/>
    <mergeCell ref="D28:D31"/>
    <mergeCell ref="L12:L13"/>
    <mergeCell ref="D8:G8"/>
    <mergeCell ref="L40:L51"/>
    <mergeCell ref="C13:G13"/>
    <mergeCell ref="F28:F29"/>
    <mergeCell ref="L24:L38"/>
    <mergeCell ref="L15:L23"/>
    <mergeCell ref="C38:G38"/>
    <mergeCell ref="C15:C20"/>
    <mergeCell ref="E40:E44"/>
    <mergeCell ref="I2:L4"/>
    <mergeCell ref="I1:L1"/>
    <mergeCell ref="B6:L6"/>
    <mergeCell ref="B8:B9"/>
    <mergeCell ref="C8:C9"/>
    <mergeCell ref="L8:L9"/>
    <mergeCell ref="H8:K8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39" r:id="rId1"/>
  <rowBreaks count="1" manualBreakCount="1">
    <brk id="53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="70" zoomScaleSheetLayoutView="70" zoomScalePageLayoutView="0" workbookViewId="0" topLeftCell="A1">
      <selection activeCell="H10" sqref="H10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4.140625" style="30" customWidth="1"/>
    <col min="7" max="7" width="9.8515625" style="30" bestFit="1" customWidth="1"/>
    <col min="8" max="10" width="16.281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3" ht="15.75" customHeight="1">
      <c r="B1" s="4"/>
      <c r="C1" s="4"/>
      <c r="D1" s="22"/>
      <c r="E1" s="22"/>
      <c r="F1" s="22"/>
      <c r="G1" s="22"/>
      <c r="H1" s="7"/>
      <c r="I1" s="140" t="s">
        <v>5</v>
      </c>
      <c r="J1" s="140"/>
      <c r="K1" s="140"/>
      <c r="L1" s="140"/>
      <c r="M1" s="7"/>
    </row>
    <row r="2" spans="2:13" ht="15.75" customHeight="1">
      <c r="B2" s="4"/>
      <c r="C2" s="4"/>
      <c r="D2" s="22"/>
      <c r="E2" s="22"/>
      <c r="F2" s="22"/>
      <c r="G2" s="22"/>
      <c r="H2" s="121"/>
      <c r="I2" s="150" t="s">
        <v>303</v>
      </c>
      <c r="J2" s="150"/>
      <c r="K2" s="150"/>
      <c r="L2" s="150"/>
      <c r="M2" s="7"/>
    </row>
    <row r="3" spans="2:13" ht="15.75">
      <c r="B3" s="4"/>
      <c r="C3" s="4"/>
      <c r="D3" s="22"/>
      <c r="E3" s="22"/>
      <c r="F3" s="22"/>
      <c r="G3" s="22"/>
      <c r="H3" s="121"/>
      <c r="I3" s="150"/>
      <c r="J3" s="150"/>
      <c r="K3" s="150"/>
      <c r="L3" s="150"/>
      <c r="M3" s="7"/>
    </row>
    <row r="4" spans="2:12" ht="15.75">
      <c r="B4" s="4"/>
      <c r="C4" s="4"/>
      <c r="D4" s="22"/>
      <c r="E4" s="22"/>
      <c r="F4" s="22"/>
      <c r="G4" s="22"/>
      <c r="H4" s="121"/>
      <c r="I4" s="150"/>
      <c r="J4" s="150"/>
      <c r="K4" s="150"/>
      <c r="L4" s="150"/>
    </row>
    <row r="5" spans="2:12" ht="15.75">
      <c r="B5" s="4"/>
      <c r="C5" s="4"/>
      <c r="D5" s="22"/>
      <c r="E5" s="22"/>
      <c r="F5" s="22"/>
      <c r="G5" s="22"/>
      <c r="H5" s="34"/>
      <c r="I5" s="34"/>
      <c r="J5" s="34"/>
      <c r="K5" s="195"/>
      <c r="L5" s="195"/>
    </row>
    <row r="6" spans="2:12" ht="15.75">
      <c r="B6" s="192" t="s">
        <v>61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34"/>
      <c r="L7" s="4"/>
    </row>
    <row r="8" spans="1:14" ht="33" customHeight="1">
      <c r="A8" s="186" t="s">
        <v>0</v>
      </c>
      <c r="B8" s="172" t="s">
        <v>6</v>
      </c>
      <c r="C8" s="172" t="s">
        <v>7</v>
      </c>
      <c r="D8" s="194" t="s">
        <v>8</v>
      </c>
      <c r="E8" s="194"/>
      <c r="F8" s="194"/>
      <c r="G8" s="194"/>
      <c r="H8" s="193"/>
      <c r="I8" s="193"/>
      <c r="J8" s="193"/>
      <c r="K8" s="193"/>
      <c r="L8" s="172" t="s">
        <v>20</v>
      </c>
      <c r="M8" s="13"/>
      <c r="N8" s="13"/>
    </row>
    <row r="9" spans="1:12" ht="31.5">
      <c r="A9" s="187"/>
      <c r="B9" s="172"/>
      <c r="C9" s="172"/>
      <c r="D9" s="78" t="s">
        <v>9</v>
      </c>
      <c r="E9" s="78" t="s">
        <v>10</v>
      </c>
      <c r="F9" s="78" t="s">
        <v>11</v>
      </c>
      <c r="G9" s="78" t="s">
        <v>12</v>
      </c>
      <c r="H9" s="47" t="s">
        <v>186</v>
      </c>
      <c r="I9" s="47" t="s">
        <v>227</v>
      </c>
      <c r="J9" s="47" t="s">
        <v>288</v>
      </c>
      <c r="K9" s="79" t="s">
        <v>351</v>
      </c>
      <c r="L9" s="172"/>
    </row>
    <row r="10" spans="1:12" ht="78.75">
      <c r="A10" s="120">
        <v>1</v>
      </c>
      <c r="B10" s="80" t="s">
        <v>62</v>
      </c>
      <c r="C10" s="81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70">
        <f>H11+H23</f>
        <v>37560.55</v>
      </c>
      <c r="I10" s="70">
        <f>I11+I23</f>
        <v>37014.568</v>
      </c>
      <c r="J10" s="70">
        <f>J11+J23</f>
        <v>37019.127</v>
      </c>
      <c r="K10" s="71">
        <f aca="true" t="shared" si="0" ref="K10:K30">SUM(H10:J10)</f>
        <v>111594.245</v>
      </c>
      <c r="L10" s="83" t="s">
        <v>34</v>
      </c>
    </row>
    <row r="11" spans="1:12" s="41" customFormat="1" ht="31.5">
      <c r="A11" s="120">
        <v>2</v>
      </c>
      <c r="B11" s="84" t="s">
        <v>63</v>
      </c>
      <c r="C11" s="81" t="s">
        <v>34</v>
      </c>
      <c r="D11" s="82" t="s">
        <v>34</v>
      </c>
      <c r="E11" s="82" t="s">
        <v>34</v>
      </c>
      <c r="F11" s="82" t="s">
        <v>34</v>
      </c>
      <c r="G11" s="82" t="s">
        <v>34</v>
      </c>
      <c r="H11" s="95">
        <f>H18+H20+H22</f>
        <v>37560.55</v>
      </c>
      <c r="I11" s="95">
        <f>I18+I20+I22</f>
        <v>37014.568</v>
      </c>
      <c r="J11" s="95">
        <f>J18+J20+J22</f>
        <v>37019.127</v>
      </c>
      <c r="K11" s="71">
        <f t="shared" si="0"/>
        <v>111594.245</v>
      </c>
      <c r="L11" s="83" t="s">
        <v>34</v>
      </c>
    </row>
    <row r="12" spans="1:12" ht="15.75" customHeight="1">
      <c r="A12" s="186">
        <v>3</v>
      </c>
      <c r="B12" s="180" t="s">
        <v>64</v>
      </c>
      <c r="C12" s="172" t="s">
        <v>46</v>
      </c>
      <c r="D12" s="176" t="s">
        <v>47</v>
      </c>
      <c r="E12" s="176" t="s">
        <v>48</v>
      </c>
      <c r="F12" s="194" t="s">
        <v>246</v>
      </c>
      <c r="G12" s="85" t="s">
        <v>49</v>
      </c>
      <c r="H12" s="94">
        <v>17805.057</v>
      </c>
      <c r="I12" s="94">
        <f>H12</f>
        <v>17805.057</v>
      </c>
      <c r="J12" s="109">
        <f aca="true" t="shared" si="1" ref="J12:J29">I12</f>
        <v>17805.057</v>
      </c>
      <c r="K12" s="72">
        <f t="shared" si="0"/>
        <v>53415.171</v>
      </c>
      <c r="L12" s="164" t="s">
        <v>191</v>
      </c>
    </row>
    <row r="13" spans="1:12" ht="15.75">
      <c r="A13" s="188"/>
      <c r="B13" s="181"/>
      <c r="C13" s="172"/>
      <c r="D13" s="176"/>
      <c r="E13" s="176"/>
      <c r="F13" s="194"/>
      <c r="G13" s="85" t="s">
        <v>50</v>
      </c>
      <c r="H13" s="94">
        <v>744.336</v>
      </c>
      <c r="I13" s="94">
        <v>744.336</v>
      </c>
      <c r="J13" s="109">
        <f t="shared" si="1"/>
        <v>744.336</v>
      </c>
      <c r="K13" s="72">
        <f t="shared" si="0"/>
        <v>2233.008</v>
      </c>
      <c r="L13" s="196"/>
    </row>
    <row r="14" spans="1:12" ht="15.75" customHeight="1">
      <c r="A14" s="188"/>
      <c r="B14" s="181"/>
      <c r="C14" s="172"/>
      <c r="D14" s="176"/>
      <c r="E14" s="176"/>
      <c r="F14" s="194"/>
      <c r="G14" s="85" t="s">
        <v>230</v>
      </c>
      <c r="H14" s="94">
        <v>5377.129</v>
      </c>
      <c r="I14" s="94">
        <f>H14</f>
        <v>5377.129</v>
      </c>
      <c r="J14" s="109">
        <f t="shared" si="1"/>
        <v>5377.129</v>
      </c>
      <c r="K14" s="72">
        <f t="shared" si="0"/>
        <v>16131.386999999999</v>
      </c>
      <c r="L14" s="196"/>
    </row>
    <row r="15" spans="1:12" ht="15.75">
      <c r="A15" s="188"/>
      <c r="B15" s="181"/>
      <c r="C15" s="172"/>
      <c r="D15" s="176"/>
      <c r="E15" s="176"/>
      <c r="F15" s="194"/>
      <c r="G15" s="85" t="s">
        <v>47</v>
      </c>
      <c r="H15" s="94">
        <v>13016.858</v>
      </c>
      <c r="I15" s="94">
        <v>12466.258</v>
      </c>
      <c r="J15" s="109">
        <f t="shared" si="1"/>
        <v>12466.258</v>
      </c>
      <c r="K15" s="72">
        <f t="shared" si="0"/>
        <v>37949.374</v>
      </c>
      <c r="L15" s="196"/>
    </row>
    <row r="16" spans="1:12" ht="15.75">
      <c r="A16" s="188"/>
      <c r="B16" s="181"/>
      <c r="C16" s="172"/>
      <c r="D16" s="176"/>
      <c r="E16" s="176"/>
      <c r="F16" s="194"/>
      <c r="G16" s="85" t="s">
        <v>51</v>
      </c>
      <c r="H16" s="94">
        <v>3</v>
      </c>
      <c r="I16" s="94">
        <v>3</v>
      </c>
      <c r="J16" s="109">
        <f t="shared" si="1"/>
        <v>3</v>
      </c>
      <c r="K16" s="72">
        <f t="shared" si="0"/>
        <v>9</v>
      </c>
      <c r="L16" s="196"/>
    </row>
    <row r="17" spans="1:12" ht="15.75">
      <c r="A17" s="188"/>
      <c r="B17" s="181"/>
      <c r="C17" s="172"/>
      <c r="D17" s="176"/>
      <c r="E17" s="176"/>
      <c r="F17" s="194"/>
      <c r="G17" s="85" t="s">
        <v>277</v>
      </c>
      <c r="H17" s="94">
        <v>0</v>
      </c>
      <c r="I17" s="94">
        <v>0</v>
      </c>
      <c r="J17" s="109">
        <f t="shared" si="1"/>
        <v>0</v>
      </c>
      <c r="K17" s="72">
        <f t="shared" si="0"/>
        <v>0</v>
      </c>
      <c r="L17" s="196"/>
    </row>
    <row r="18" spans="1:12" ht="15.75">
      <c r="A18" s="187"/>
      <c r="B18" s="182"/>
      <c r="C18" s="173" t="s">
        <v>55</v>
      </c>
      <c r="D18" s="174"/>
      <c r="E18" s="174"/>
      <c r="F18" s="174"/>
      <c r="G18" s="175"/>
      <c r="H18" s="94">
        <f>SUM(H12:H17)</f>
        <v>36946.380000000005</v>
      </c>
      <c r="I18" s="94">
        <f>SUM(I12:I17)</f>
        <v>36395.78</v>
      </c>
      <c r="J18" s="109">
        <f t="shared" si="1"/>
        <v>36395.78</v>
      </c>
      <c r="K18" s="72">
        <f t="shared" si="0"/>
        <v>109737.94</v>
      </c>
      <c r="L18" s="196"/>
    </row>
    <row r="19" spans="1:12" ht="85.5" customHeight="1">
      <c r="A19" s="186">
        <v>4</v>
      </c>
      <c r="B19" s="180" t="s">
        <v>65</v>
      </c>
      <c r="C19" s="47" t="s">
        <v>46</v>
      </c>
      <c r="D19" s="85" t="s">
        <v>47</v>
      </c>
      <c r="E19" s="85" t="s">
        <v>48</v>
      </c>
      <c r="F19" s="78" t="s">
        <v>247</v>
      </c>
      <c r="G19" s="85" t="s">
        <v>47</v>
      </c>
      <c r="H19" s="94">
        <v>314.17</v>
      </c>
      <c r="I19" s="94">
        <v>318.788</v>
      </c>
      <c r="J19" s="109">
        <v>323.347</v>
      </c>
      <c r="K19" s="72">
        <f t="shared" si="0"/>
        <v>956.3050000000001</v>
      </c>
      <c r="L19" s="196"/>
    </row>
    <row r="20" spans="1:12" ht="15.75">
      <c r="A20" s="187"/>
      <c r="B20" s="182"/>
      <c r="C20" s="173" t="s">
        <v>66</v>
      </c>
      <c r="D20" s="174"/>
      <c r="E20" s="174"/>
      <c r="F20" s="174"/>
      <c r="G20" s="175"/>
      <c r="H20" s="94">
        <f>H19</f>
        <v>314.17</v>
      </c>
      <c r="I20" s="94">
        <f>I19</f>
        <v>318.788</v>
      </c>
      <c r="J20" s="94">
        <f>J19</f>
        <v>323.347</v>
      </c>
      <c r="K20" s="72">
        <f t="shared" si="0"/>
        <v>956.3050000000001</v>
      </c>
      <c r="L20" s="196"/>
    </row>
    <row r="21" spans="1:12" ht="85.5" customHeight="1">
      <c r="A21" s="186">
        <v>5</v>
      </c>
      <c r="B21" s="180" t="s">
        <v>222</v>
      </c>
      <c r="C21" s="47" t="s">
        <v>46</v>
      </c>
      <c r="D21" s="85" t="s">
        <v>47</v>
      </c>
      <c r="E21" s="85" t="s">
        <v>48</v>
      </c>
      <c r="F21" s="78" t="s">
        <v>248</v>
      </c>
      <c r="G21" s="85" t="s">
        <v>47</v>
      </c>
      <c r="H21" s="94">
        <v>300</v>
      </c>
      <c r="I21" s="94">
        <v>300</v>
      </c>
      <c r="J21" s="109">
        <f t="shared" si="1"/>
        <v>300</v>
      </c>
      <c r="K21" s="72">
        <f t="shared" si="0"/>
        <v>900</v>
      </c>
      <c r="L21" s="196"/>
    </row>
    <row r="22" spans="1:12" ht="15.75">
      <c r="A22" s="187"/>
      <c r="B22" s="182"/>
      <c r="C22" s="173" t="s">
        <v>201</v>
      </c>
      <c r="D22" s="174"/>
      <c r="E22" s="174"/>
      <c r="F22" s="174"/>
      <c r="G22" s="175"/>
      <c r="H22" s="94">
        <f>H21</f>
        <v>300</v>
      </c>
      <c r="I22" s="94">
        <f>I21</f>
        <v>300</v>
      </c>
      <c r="J22" s="109">
        <f t="shared" si="1"/>
        <v>300</v>
      </c>
      <c r="K22" s="72">
        <f t="shared" si="0"/>
        <v>900</v>
      </c>
      <c r="L22" s="197"/>
    </row>
    <row r="23" spans="1:12" s="41" customFormat="1" ht="31.5">
      <c r="A23" s="120">
        <v>6</v>
      </c>
      <c r="B23" s="84" t="s">
        <v>67</v>
      </c>
      <c r="C23" s="81" t="s">
        <v>34</v>
      </c>
      <c r="D23" s="82" t="s">
        <v>34</v>
      </c>
      <c r="E23" s="82" t="s">
        <v>34</v>
      </c>
      <c r="F23" s="82" t="s">
        <v>34</v>
      </c>
      <c r="G23" s="82" t="s">
        <v>34</v>
      </c>
      <c r="H23" s="95">
        <f>H28</f>
        <v>0</v>
      </c>
      <c r="I23" s="95">
        <f>I28</f>
        <v>0</v>
      </c>
      <c r="J23" s="93">
        <f t="shared" si="1"/>
        <v>0</v>
      </c>
      <c r="K23" s="71">
        <f t="shared" si="0"/>
        <v>0</v>
      </c>
      <c r="L23" s="83" t="s">
        <v>34</v>
      </c>
    </row>
    <row r="24" spans="1:12" ht="19.5" customHeight="1">
      <c r="A24" s="186">
        <v>7</v>
      </c>
      <c r="B24" s="180" t="s">
        <v>68</v>
      </c>
      <c r="C24" s="172" t="s">
        <v>46</v>
      </c>
      <c r="D24" s="176" t="s">
        <v>47</v>
      </c>
      <c r="E24" s="176" t="s">
        <v>48</v>
      </c>
      <c r="F24" s="194" t="s">
        <v>249</v>
      </c>
      <c r="G24" s="85" t="s">
        <v>47</v>
      </c>
      <c r="H24" s="94">
        <v>0</v>
      </c>
      <c r="I24" s="94">
        <v>0</v>
      </c>
      <c r="J24" s="109">
        <f t="shared" si="1"/>
        <v>0</v>
      </c>
      <c r="K24" s="72">
        <f t="shared" si="0"/>
        <v>0</v>
      </c>
      <c r="L24" s="164" t="s">
        <v>272</v>
      </c>
    </row>
    <row r="25" spans="1:12" ht="19.5" customHeight="1">
      <c r="A25" s="188"/>
      <c r="B25" s="181"/>
      <c r="C25" s="172"/>
      <c r="D25" s="176"/>
      <c r="E25" s="176"/>
      <c r="F25" s="176"/>
      <c r="G25" s="85" t="s">
        <v>96</v>
      </c>
      <c r="H25" s="94">
        <v>0</v>
      </c>
      <c r="I25" s="94">
        <v>0</v>
      </c>
      <c r="J25" s="109">
        <f t="shared" si="1"/>
        <v>0</v>
      </c>
      <c r="K25" s="72">
        <f t="shared" si="0"/>
        <v>0</v>
      </c>
      <c r="L25" s="165"/>
    </row>
    <row r="26" spans="1:12" ht="19.5" customHeight="1">
      <c r="A26" s="188"/>
      <c r="B26" s="181"/>
      <c r="C26" s="172"/>
      <c r="D26" s="176"/>
      <c r="E26" s="178" t="s">
        <v>95</v>
      </c>
      <c r="F26" s="176"/>
      <c r="G26" s="85" t="s">
        <v>47</v>
      </c>
      <c r="H26" s="94">
        <v>0</v>
      </c>
      <c r="I26" s="94">
        <v>0</v>
      </c>
      <c r="J26" s="109">
        <f t="shared" si="1"/>
        <v>0</v>
      </c>
      <c r="K26" s="72">
        <f t="shared" si="0"/>
        <v>0</v>
      </c>
      <c r="L26" s="165"/>
    </row>
    <row r="27" spans="1:12" ht="19.5" customHeight="1">
      <c r="A27" s="188"/>
      <c r="B27" s="181"/>
      <c r="C27" s="172"/>
      <c r="D27" s="176"/>
      <c r="E27" s="171"/>
      <c r="F27" s="176"/>
      <c r="G27" s="85" t="s">
        <v>96</v>
      </c>
      <c r="H27" s="94">
        <v>0</v>
      </c>
      <c r="I27" s="94">
        <v>0</v>
      </c>
      <c r="J27" s="109">
        <f t="shared" si="1"/>
        <v>0</v>
      </c>
      <c r="K27" s="72">
        <f t="shared" si="0"/>
        <v>0</v>
      </c>
      <c r="L27" s="165"/>
    </row>
    <row r="28" spans="1:12" ht="19.5" customHeight="1">
      <c r="A28" s="187"/>
      <c r="B28" s="181"/>
      <c r="C28" s="173" t="s">
        <v>52</v>
      </c>
      <c r="D28" s="174"/>
      <c r="E28" s="174"/>
      <c r="F28" s="174"/>
      <c r="G28" s="175"/>
      <c r="H28" s="94">
        <f>SUM(H24:H27)</f>
        <v>0</v>
      </c>
      <c r="I28" s="94">
        <f>SUM(I24:I27)</f>
        <v>0</v>
      </c>
      <c r="J28" s="109">
        <f t="shared" si="1"/>
        <v>0</v>
      </c>
      <c r="K28" s="72">
        <f t="shared" si="0"/>
        <v>0</v>
      </c>
      <c r="L28" s="166"/>
    </row>
    <row r="29" spans="1:12" ht="15.75">
      <c r="A29" s="120">
        <v>8</v>
      </c>
      <c r="B29" s="90" t="s">
        <v>28</v>
      </c>
      <c r="C29" s="91" t="s">
        <v>34</v>
      </c>
      <c r="D29" s="85" t="s">
        <v>34</v>
      </c>
      <c r="E29" s="85" t="s">
        <v>34</v>
      </c>
      <c r="F29" s="85" t="s">
        <v>34</v>
      </c>
      <c r="G29" s="85" t="s">
        <v>34</v>
      </c>
      <c r="H29" s="96" t="s">
        <v>34</v>
      </c>
      <c r="I29" s="96" t="s">
        <v>34</v>
      </c>
      <c r="J29" s="109" t="str">
        <f t="shared" si="1"/>
        <v>х</v>
      </c>
      <c r="K29" s="72">
        <f t="shared" si="0"/>
        <v>0</v>
      </c>
      <c r="L29" s="83" t="s">
        <v>34</v>
      </c>
    </row>
    <row r="30" spans="1:12" ht="47.25">
      <c r="A30" s="120">
        <v>9</v>
      </c>
      <c r="B30" s="80"/>
      <c r="C30" s="47" t="s">
        <v>46</v>
      </c>
      <c r="D30" s="85" t="s">
        <v>34</v>
      </c>
      <c r="E30" s="85" t="s">
        <v>34</v>
      </c>
      <c r="F30" s="85" t="s">
        <v>34</v>
      </c>
      <c r="G30" s="85" t="s">
        <v>34</v>
      </c>
      <c r="H30" s="94">
        <f>H10</f>
        <v>37560.55</v>
      </c>
      <c r="I30" s="94">
        <f>I10</f>
        <v>37014.568</v>
      </c>
      <c r="J30" s="94">
        <f>J10</f>
        <v>37019.127</v>
      </c>
      <c r="K30" s="72">
        <f t="shared" si="0"/>
        <v>111594.245</v>
      </c>
      <c r="L30" s="83" t="s">
        <v>34</v>
      </c>
    </row>
    <row r="31" spans="2:12" ht="15.75">
      <c r="B31" s="14"/>
      <c r="C31" s="10"/>
      <c r="D31" s="25"/>
      <c r="E31" s="25"/>
      <c r="F31" s="25"/>
      <c r="G31" s="25"/>
      <c r="H31" s="35"/>
      <c r="I31" s="35"/>
      <c r="J31" s="35"/>
      <c r="K31" s="35"/>
      <c r="L31" s="10"/>
    </row>
    <row r="32" spans="2:12" ht="15.75" hidden="1">
      <c r="B32" s="7" t="s">
        <v>159</v>
      </c>
      <c r="C32" s="7" t="s">
        <v>157</v>
      </c>
      <c r="D32" s="26"/>
      <c r="E32" s="27"/>
      <c r="F32" s="27"/>
      <c r="G32" s="27"/>
      <c r="H32" s="36"/>
      <c r="I32" s="36"/>
      <c r="J32" s="36"/>
      <c r="K32" s="35"/>
      <c r="L32" s="10"/>
    </row>
    <row r="33" spans="2:12" ht="15.75" hidden="1">
      <c r="B33" s="140"/>
      <c r="C33" s="140"/>
      <c r="D33" s="140"/>
      <c r="E33" s="27"/>
      <c r="F33" s="27"/>
      <c r="G33" s="27"/>
      <c r="H33" s="183"/>
      <c r="I33" s="183"/>
      <c r="J33" s="36"/>
      <c r="K33" s="35"/>
      <c r="L33" s="10"/>
    </row>
    <row r="34" spans="2:12" ht="15.75">
      <c r="B34" s="3"/>
      <c r="C34" s="3"/>
      <c r="D34" s="28"/>
      <c r="E34" s="27"/>
      <c r="F34" s="27"/>
      <c r="G34" s="27"/>
      <c r="H34" s="36"/>
      <c r="I34" s="36"/>
      <c r="J34" s="36"/>
      <c r="K34" s="35"/>
      <c r="L34" s="10"/>
    </row>
    <row r="35" spans="2:12" ht="15.75">
      <c r="B35" s="5"/>
      <c r="C35" s="9"/>
      <c r="D35" s="29"/>
      <c r="E35" s="29"/>
      <c r="F35" s="29"/>
      <c r="G35" s="29"/>
      <c r="H35" s="37"/>
      <c r="I35" s="37"/>
      <c r="J35" s="37"/>
      <c r="K35" s="35"/>
      <c r="L35" s="10"/>
    </row>
    <row r="36" spans="2:12" ht="15.75">
      <c r="B36" s="140"/>
      <c r="C36" s="140"/>
      <c r="D36" s="140"/>
      <c r="E36" s="27"/>
      <c r="F36" s="27"/>
      <c r="G36" s="27"/>
      <c r="H36" s="36"/>
      <c r="I36" s="36"/>
      <c r="J36" s="36"/>
      <c r="K36" s="34"/>
      <c r="L36" s="4"/>
    </row>
    <row r="37" spans="2:12" ht="15.75">
      <c r="B37" s="140"/>
      <c r="C37" s="140"/>
      <c r="D37" s="140"/>
      <c r="E37" s="27"/>
      <c r="F37" s="27"/>
      <c r="G37" s="27"/>
      <c r="H37" s="36"/>
      <c r="I37" s="36"/>
      <c r="J37" s="36"/>
      <c r="K37" s="34"/>
      <c r="L37" s="4"/>
    </row>
    <row r="38" spans="2:12" ht="15.75">
      <c r="B38" s="140"/>
      <c r="C38" s="140"/>
      <c r="D38" s="140"/>
      <c r="E38" s="27"/>
      <c r="F38" s="27"/>
      <c r="G38" s="27"/>
      <c r="H38" s="183"/>
      <c r="I38" s="183"/>
      <c r="J38" s="36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</sheetData>
  <sheetProtection/>
  <mergeCells count="39">
    <mergeCell ref="A24:A28"/>
    <mergeCell ref="B12:B18"/>
    <mergeCell ref="C20:G20"/>
    <mergeCell ref="D24:D27"/>
    <mergeCell ref="E24:E25"/>
    <mergeCell ref="B8:B9"/>
    <mergeCell ref="D8:G8"/>
    <mergeCell ref="B21:B22"/>
    <mergeCell ref="A8:A9"/>
    <mergeCell ref="A12:A18"/>
    <mergeCell ref="A19:A20"/>
    <mergeCell ref="A21:A22"/>
    <mergeCell ref="F12:F17"/>
    <mergeCell ref="H38:I38"/>
    <mergeCell ref="H33:I33"/>
    <mergeCell ref="C28:G28"/>
    <mergeCell ref="C24:C27"/>
    <mergeCell ref="B38:D38"/>
    <mergeCell ref="B37:D37"/>
    <mergeCell ref="C12:C17"/>
    <mergeCell ref="D12:D17"/>
    <mergeCell ref="F24:F27"/>
    <mergeCell ref="K5:L5"/>
    <mergeCell ref="L12:L22"/>
    <mergeCell ref="L8:L9"/>
    <mergeCell ref="C22:G22"/>
    <mergeCell ref="L24:L28"/>
    <mergeCell ref="E26:E27"/>
    <mergeCell ref="E12:E17"/>
    <mergeCell ref="I1:L1"/>
    <mergeCell ref="I2:L4"/>
    <mergeCell ref="B33:D33"/>
    <mergeCell ref="B24:B28"/>
    <mergeCell ref="B6:L6"/>
    <mergeCell ref="B36:D36"/>
    <mergeCell ref="C8:C9"/>
    <mergeCell ref="H8:K8"/>
    <mergeCell ref="C18:G18"/>
    <mergeCell ref="B19:B20"/>
  </mergeCells>
  <printOptions/>
  <pageMargins left="0.75" right="0.75" top="1" bottom="1" header="0.5" footer="0.5"/>
  <pageSetup fitToHeight="0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view="pageBreakPreview" zoomScale="75" zoomScaleSheetLayoutView="75" workbookViewId="0" topLeftCell="A1">
      <selection activeCell="J19" sqref="J19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20.57421875" style="30" customWidth="1"/>
    <col min="7" max="7" width="9.8515625" style="30" bestFit="1" customWidth="1"/>
    <col min="8" max="11" width="16.57421875" style="38" customWidth="1"/>
    <col min="12" max="12" width="34.8515625" style="12" customWidth="1"/>
    <col min="13" max="16384" width="9.140625" style="12" customWidth="1"/>
  </cols>
  <sheetData>
    <row r="1" spans="2:15" ht="15.75" customHeight="1">
      <c r="B1" s="4"/>
      <c r="C1" s="4"/>
      <c r="D1" s="22"/>
      <c r="E1" s="22"/>
      <c r="F1" s="22"/>
      <c r="G1" s="22"/>
      <c r="H1" s="7"/>
      <c r="I1" s="140" t="s">
        <v>5</v>
      </c>
      <c r="J1" s="140"/>
      <c r="K1" s="140"/>
      <c r="L1" s="140"/>
      <c r="M1" s="7"/>
      <c r="N1" s="7"/>
      <c r="O1" s="7"/>
    </row>
    <row r="2" spans="2:15" ht="15.75" customHeight="1">
      <c r="B2" s="4"/>
      <c r="C2" s="4"/>
      <c r="D2" s="22"/>
      <c r="E2" s="22"/>
      <c r="F2" s="22"/>
      <c r="G2" s="22"/>
      <c r="H2" s="121"/>
      <c r="I2" s="150" t="s">
        <v>282</v>
      </c>
      <c r="J2" s="150"/>
      <c r="K2" s="150"/>
      <c r="L2" s="150"/>
      <c r="M2" s="121"/>
      <c r="N2" s="121"/>
      <c r="O2" s="121"/>
    </row>
    <row r="3" spans="2:15" ht="15.75">
      <c r="B3" s="4"/>
      <c r="C3" s="4"/>
      <c r="D3" s="22"/>
      <c r="E3" s="22"/>
      <c r="F3" s="22"/>
      <c r="G3" s="22"/>
      <c r="H3" s="121"/>
      <c r="I3" s="150"/>
      <c r="J3" s="150"/>
      <c r="K3" s="150"/>
      <c r="L3" s="150"/>
      <c r="M3" s="121"/>
      <c r="N3" s="121"/>
      <c r="O3" s="121"/>
    </row>
    <row r="4" spans="2:12" ht="15.75">
      <c r="B4" s="4"/>
      <c r="C4" s="4"/>
      <c r="D4" s="22"/>
      <c r="E4" s="22"/>
      <c r="F4" s="22"/>
      <c r="G4" s="22"/>
      <c r="H4" s="121"/>
      <c r="I4" s="150"/>
      <c r="J4" s="150"/>
      <c r="K4" s="150"/>
      <c r="L4" s="150"/>
    </row>
    <row r="5" spans="2:12" ht="15.75">
      <c r="B5" s="4"/>
      <c r="C5" s="4"/>
      <c r="D5" s="22"/>
      <c r="E5" s="22"/>
      <c r="F5" s="22"/>
      <c r="G5" s="22"/>
      <c r="H5" s="34"/>
      <c r="I5" s="34"/>
      <c r="J5" s="34"/>
      <c r="K5" s="195"/>
      <c r="L5" s="195"/>
    </row>
    <row r="6" spans="2:12" ht="15.75">
      <c r="B6" s="192" t="s">
        <v>69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34"/>
      <c r="L7" s="4"/>
    </row>
    <row r="8" spans="1:14" ht="31.5" customHeight="1">
      <c r="A8" s="186" t="s">
        <v>0</v>
      </c>
      <c r="B8" s="144" t="s">
        <v>6</v>
      </c>
      <c r="C8" s="144" t="s">
        <v>7</v>
      </c>
      <c r="D8" s="209" t="s">
        <v>8</v>
      </c>
      <c r="E8" s="209"/>
      <c r="F8" s="209"/>
      <c r="G8" s="209"/>
      <c r="H8" s="207"/>
      <c r="I8" s="207"/>
      <c r="J8" s="207"/>
      <c r="K8" s="208"/>
      <c r="L8" s="144" t="s">
        <v>20</v>
      </c>
      <c r="M8" s="13"/>
      <c r="N8" s="13"/>
    </row>
    <row r="9" spans="1:12" ht="31.5">
      <c r="A9" s="187"/>
      <c r="B9" s="144"/>
      <c r="C9" s="144"/>
      <c r="D9" s="23" t="s">
        <v>9</v>
      </c>
      <c r="E9" s="23" t="s">
        <v>10</v>
      </c>
      <c r="F9" s="23" t="s">
        <v>11</v>
      </c>
      <c r="G9" s="23" t="s">
        <v>12</v>
      </c>
      <c r="H9" s="2" t="s">
        <v>186</v>
      </c>
      <c r="I9" s="2" t="s">
        <v>227</v>
      </c>
      <c r="J9" s="2" t="s">
        <v>288</v>
      </c>
      <c r="K9" s="31" t="s">
        <v>351</v>
      </c>
      <c r="L9" s="144"/>
    </row>
    <row r="10" spans="1:12" ht="78.75">
      <c r="A10" s="120">
        <v>1</v>
      </c>
      <c r="B10" s="8" t="s">
        <v>170</v>
      </c>
      <c r="C10" s="39" t="s">
        <v>34</v>
      </c>
      <c r="D10" s="40" t="s">
        <v>34</v>
      </c>
      <c r="E10" s="40" t="s">
        <v>34</v>
      </c>
      <c r="F10" s="40" t="s">
        <v>34</v>
      </c>
      <c r="G10" s="40" t="s">
        <v>34</v>
      </c>
      <c r="H10" s="64">
        <f>H11+H15</f>
        <v>3770.6839999999997</v>
      </c>
      <c r="I10" s="64">
        <f>I11+I15</f>
        <v>3770.6839999999997</v>
      </c>
      <c r="J10" s="64">
        <f>I10</f>
        <v>3770.6839999999997</v>
      </c>
      <c r="K10" s="64">
        <f aca="true" t="shared" si="0" ref="K10:K28">SUM(H10:J10)</f>
        <v>11312.052</v>
      </c>
      <c r="L10" s="42" t="s">
        <v>34</v>
      </c>
    </row>
    <row r="11" spans="1:12" s="41" customFormat="1" ht="94.5">
      <c r="A11" s="120">
        <v>2</v>
      </c>
      <c r="B11" s="21" t="s">
        <v>99</v>
      </c>
      <c r="C11" s="39" t="s">
        <v>34</v>
      </c>
      <c r="D11" s="40" t="s">
        <v>34</v>
      </c>
      <c r="E11" s="40" t="s">
        <v>34</v>
      </c>
      <c r="F11" s="40" t="s">
        <v>34</v>
      </c>
      <c r="G11" s="40" t="s">
        <v>34</v>
      </c>
      <c r="H11" s="65">
        <f>H14</f>
        <v>3475.6839999999997</v>
      </c>
      <c r="I11" s="65">
        <f>I14</f>
        <v>3475.6839999999997</v>
      </c>
      <c r="J11" s="64">
        <f aca="true" t="shared" si="1" ref="J11:J28">I11</f>
        <v>3475.6839999999997</v>
      </c>
      <c r="K11" s="64">
        <f t="shared" si="0"/>
        <v>10427.052</v>
      </c>
      <c r="L11" s="42" t="s">
        <v>34</v>
      </c>
    </row>
    <row r="12" spans="1:12" ht="51.75" customHeight="1">
      <c r="A12" s="120">
        <v>3</v>
      </c>
      <c r="B12" s="21"/>
      <c r="C12" s="152" t="s">
        <v>92</v>
      </c>
      <c r="D12" s="205" t="s">
        <v>100</v>
      </c>
      <c r="E12" s="205" t="s">
        <v>101</v>
      </c>
      <c r="F12" s="200" t="s">
        <v>250</v>
      </c>
      <c r="G12" s="24" t="s">
        <v>90</v>
      </c>
      <c r="H12" s="66">
        <v>2669.504</v>
      </c>
      <c r="I12" s="66">
        <v>2669.504</v>
      </c>
      <c r="J12" s="110">
        <f t="shared" si="1"/>
        <v>2669.504</v>
      </c>
      <c r="K12" s="110">
        <f t="shared" si="0"/>
        <v>8008.512</v>
      </c>
      <c r="L12" s="42"/>
    </row>
    <row r="13" spans="1:12" ht="29.25" customHeight="1">
      <c r="A13" s="186">
        <v>4</v>
      </c>
      <c r="B13" s="198" t="s">
        <v>171</v>
      </c>
      <c r="C13" s="153"/>
      <c r="D13" s="206"/>
      <c r="E13" s="206"/>
      <c r="F13" s="201"/>
      <c r="G13" s="24" t="s">
        <v>238</v>
      </c>
      <c r="H13" s="66">
        <v>806.18</v>
      </c>
      <c r="I13" s="66">
        <v>806.18</v>
      </c>
      <c r="J13" s="110">
        <f t="shared" si="1"/>
        <v>806.18</v>
      </c>
      <c r="K13" s="110">
        <f t="shared" si="0"/>
        <v>2418.54</v>
      </c>
      <c r="L13" s="209" t="s">
        <v>192</v>
      </c>
    </row>
    <row r="14" spans="1:12" ht="15.75">
      <c r="A14" s="187"/>
      <c r="B14" s="198"/>
      <c r="C14" s="199" t="s">
        <v>55</v>
      </c>
      <c r="D14" s="199"/>
      <c r="E14" s="199"/>
      <c r="F14" s="199"/>
      <c r="G14" s="199"/>
      <c r="H14" s="72">
        <f>SUM(H12:H13)</f>
        <v>3475.6839999999997</v>
      </c>
      <c r="I14" s="72">
        <f>SUM(I12:I13)</f>
        <v>3475.6839999999997</v>
      </c>
      <c r="J14" s="110">
        <f t="shared" si="1"/>
        <v>3475.6839999999997</v>
      </c>
      <c r="K14" s="110">
        <f t="shared" si="0"/>
        <v>10427.052</v>
      </c>
      <c r="L14" s="209"/>
    </row>
    <row r="15" spans="1:12" s="41" customFormat="1" ht="47.25">
      <c r="A15" s="120">
        <v>5</v>
      </c>
      <c r="B15" s="21" t="s">
        <v>357</v>
      </c>
      <c r="C15" s="39" t="s">
        <v>34</v>
      </c>
      <c r="D15" s="40" t="s">
        <v>34</v>
      </c>
      <c r="E15" s="40" t="s">
        <v>34</v>
      </c>
      <c r="F15" s="40" t="s">
        <v>34</v>
      </c>
      <c r="G15" s="40" t="s">
        <v>34</v>
      </c>
      <c r="H15" s="65">
        <f>H19+H21+H23+H25+H27</f>
        <v>294.99999999999994</v>
      </c>
      <c r="I15" s="65">
        <f>I19+I21+I23+I25+I27</f>
        <v>294.99999999999994</v>
      </c>
      <c r="J15" s="64">
        <f t="shared" si="1"/>
        <v>294.99999999999994</v>
      </c>
      <c r="K15" s="64">
        <f t="shared" si="0"/>
        <v>884.9999999999998</v>
      </c>
      <c r="L15" s="42" t="s">
        <v>34</v>
      </c>
    </row>
    <row r="16" spans="1:12" ht="15.75">
      <c r="A16" s="186">
        <v>6</v>
      </c>
      <c r="B16" s="198" t="s">
        <v>172</v>
      </c>
      <c r="C16" s="144" t="s">
        <v>92</v>
      </c>
      <c r="D16" s="210" t="s">
        <v>100</v>
      </c>
      <c r="E16" s="210" t="s">
        <v>101</v>
      </c>
      <c r="F16" s="209" t="s">
        <v>265</v>
      </c>
      <c r="G16" s="24" t="s">
        <v>90</v>
      </c>
      <c r="H16" s="66">
        <v>198.379</v>
      </c>
      <c r="I16" s="66">
        <v>198.379</v>
      </c>
      <c r="J16" s="66">
        <v>198.379</v>
      </c>
      <c r="K16" s="110">
        <f t="shared" si="0"/>
        <v>595.137</v>
      </c>
      <c r="L16" s="144" t="s">
        <v>193</v>
      </c>
    </row>
    <row r="17" spans="1:12" ht="15.75">
      <c r="A17" s="188"/>
      <c r="B17" s="198"/>
      <c r="C17" s="144"/>
      <c r="D17" s="210"/>
      <c r="E17" s="210"/>
      <c r="F17" s="209"/>
      <c r="G17" s="24" t="s">
        <v>238</v>
      </c>
      <c r="H17" s="66">
        <v>59.911</v>
      </c>
      <c r="I17" s="66">
        <v>59.911</v>
      </c>
      <c r="J17" s="66">
        <v>59.911</v>
      </c>
      <c r="K17" s="110">
        <f t="shared" si="0"/>
        <v>179.733</v>
      </c>
      <c r="L17" s="144"/>
    </row>
    <row r="18" spans="1:12" ht="15.75">
      <c r="A18" s="188"/>
      <c r="B18" s="198"/>
      <c r="C18" s="144"/>
      <c r="D18" s="210"/>
      <c r="E18" s="210"/>
      <c r="F18" s="210"/>
      <c r="G18" s="24" t="s">
        <v>47</v>
      </c>
      <c r="H18" s="66">
        <v>36.71</v>
      </c>
      <c r="I18" s="66">
        <v>36.71</v>
      </c>
      <c r="J18" s="110">
        <v>36.71</v>
      </c>
      <c r="K18" s="110">
        <f t="shared" si="0"/>
        <v>110.13</v>
      </c>
      <c r="L18" s="144"/>
    </row>
    <row r="19" spans="1:12" ht="15.75">
      <c r="A19" s="187"/>
      <c r="B19" s="198"/>
      <c r="C19" s="199" t="s">
        <v>52</v>
      </c>
      <c r="D19" s="199"/>
      <c r="E19" s="199"/>
      <c r="F19" s="199"/>
      <c r="G19" s="199"/>
      <c r="H19" s="66">
        <f>SUM(H16:H18)</f>
        <v>294.99999999999994</v>
      </c>
      <c r="I19" s="66">
        <f>SUM(I16:I18)</f>
        <v>294.99999999999994</v>
      </c>
      <c r="J19" s="110">
        <f t="shared" si="1"/>
        <v>294.99999999999994</v>
      </c>
      <c r="K19" s="110">
        <f t="shared" si="0"/>
        <v>884.9999999999998</v>
      </c>
      <c r="L19" s="144"/>
    </row>
    <row r="20" spans="1:12" ht="31.5" customHeight="1">
      <c r="A20" s="186">
        <v>7</v>
      </c>
      <c r="B20" s="198" t="s">
        <v>223</v>
      </c>
      <c r="C20" s="2" t="s">
        <v>92</v>
      </c>
      <c r="D20" s="24" t="s">
        <v>100</v>
      </c>
      <c r="E20" s="24" t="s">
        <v>101</v>
      </c>
      <c r="F20" s="23" t="s">
        <v>266</v>
      </c>
      <c r="G20" s="24" t="s">
        <v>47</v>
      </c>
      <c r="H20" s="66">
        <v>0</v>
      </c>
      <c r="I20" s="66">
        <v>0</v>
      </c>
      <c r="J20" s="110">
        <f t="shared" si="1"/>
        <v>0</v>
      </c>
      <c r="K20" s="110">
        <f t="shared" si="0"/>
        <v>0</v>
      </c>
      <c r="L20" s="144"/>
    </row>
    <row r="21" spans="1:12" ht="31.5" customHeight="1">
      <c r="A21" s="187"/>
      <c r="B21" s="198"/>
      <c r="C21" s="199" t="s">
        <v>56</v>
      </c>
      <c r="D21" s="199"/>
      <c r="E21" s="199"/>
      <c r="F21" s="199"/>
      <c r="G21" s="199"/>
      <c r="H21" s="72">
        <f>SUM(H20:H20)</f>
        <v>0</v>
      </c>
      <c r="I21" s="72">
        <f>SUM(I20:I20)</f>
        <v>0</v>
      </c>
      <c r="J21" s="110">
        <f t="shared" si="1"/>
        <v>0</v>
      </c>
      <c r="K21" s="110">
        <f t="shared" si="0"/>
        <v>0</v>
      </c>
      <c r="L21" s="144"/>
    </row>
    <row r="22" spans="1:12" ht="31.5" customHeight="1">
      <c r="A22" s="186">
        <v>8</v>
      </c>
      <c r="B22" s="198" t="s">
        <v>224</v>
      </c>
      <c r="C22" s="2" t="s">
        <v>92</v>
      </c>
      <c r="D22" s="24" t="s">
        <v>100</v>
      </c>
      <c r="E22" s="24" t="s">
        <v>101</v>
      </c>
      <c r="F22" s="23" t="s">
        <v>268</v>
      </c>
      <c r="G22" s="24" t="s">
        <v>47</v>
      </c>
      <c r="H22" s="66">
        <v>0</v>
      </c>
      <c r="I22" s="66">
        <v>0</v>
      </c>
      <c r="J22" s="110">
        <f t="shared" si="1"/>
        <v>0</v>
      </c>
      <c r="K22" s="110">
        <f t="shared" si="0"/>
        <v>0</v>
      </c>
      <c r="L22" s="202" t="s">
        <v>181</v>
      </c>
    </row>
    <row r="23" spans="1:12" ht="31.5" customHeight="1">
      <c r="A23" s="187"/>
      <c r="B23" s="198"/>
      <c r="C23" s="199" t="s">
        <v>57</v>
      </c>
      <c r="D23" s="199"/>
      <c r="E23" s="199"/>
      <c r="F23" s="199"/>
      <c r="G23" s="199"/>
      <c r="H23" s="72">
        <f>SUM(H22:H22)</f>
        <v>0</v>
      </c>
      <c r="I23" s="72">
        <f>SUM(I22:I22)</f>
        <v>0</v>
      </c>
      <c r="J23" s="110">
        <f t="shared" si="1"/>
        <v>0</v>
      </c>
      <c r="K23" s="110">
        <f t="shared" si="0"/>
        <v>0</v>
      </c>
      <c r="L23" s="203"/>
    </row>
    <row r="24" spans="1:12" ht="31.5" customHeight="1">
      <c r="A24" s="186">
        <v>9</v>
      </c>
      <c r="B24" s="198" t="s">
        <v>225</v>
      </c>
      <c r="C24" s="2" t="s">
        <v>92</v>
      </c>
      <c r="D24" s="24" t="s">
        <v>100</v>
      </c>
      <c r="E24" s="24" t="s">
        <v>101</v>
      </c>
      <c r="F24" s="23" t="s">
        <v>267</v>
      </c>
      <c r="G24" s="24" t="s">
        <v>47</v>
      </c>
      <c r="H24" s="66">
        <v>0</v>
      </c>
      <c r="I24" s="66">
        <v>0</v>
      </c>
      <c r="J24" s="110">
        <f t="shared" si="1"/>
        <v>0</v>
      </c>
      <c r="K24" s="110">
        <f t="shared" si="0"/>
        <v>0</v>
      </c>
      <c r="L24" s="203"/>
    </row>
    <row r="25" spans="1:12" ht="31.5" customHeight="1">
      <c r="A25" s="187"/>
      <c r="B25" s="198"/>
      <c r="C25" s="199" t="s">
        <v>182</v>
      </c>
      <c r="D25" s="199"/>
      <c r="E25" s="199"/>
      <c r="F25" s="199"/>
      <c r="G25" s="199"/>
      <c r="H25" s="66">
        <f>SUM(H24:H24)</f>
        <v>0</v>
      </c>
      <c r="I25" s="66">
        <f>SUM(I24:I24)</f>
        <v>0</v>
      </c>
      <c r="J25" s="110">
        <f t="shared" si="1"/>
        <v>0</v>
      </c>
      <c r="K25" s="110">
        <f t="shared" si="0"/>
        <v>0</v>
      </c>
      <c r="L25" s="204"/>
    </row>
    <row r="26" spans="1:12" ht="30.75" customHeight="1">
      <c r="A26" s="186">
        <v>10</v>
      </c>
      <c r="B26" s="198" t="s">
        <v>226</v>
      </c>
      <c r="C26" s="2" t="s">
        <v>92</v>
      </c>
      <c r="D26" s="24" t="s">
        <v>100</v>
      </c>
      <c r="E26" s="24" t="s">
        <v>101</v>
      </c>
      <c r="F26" s="23" t="s">
        <v>269</v>
      </c>
      <c r="G26" s="24" t="s">
        <v>47</v>
      </c>
      <c r="H26" s="66">
        <v>0</v>
      </c>
      <c r="I26" s="66">
        <v>0</v>
      </c>
      <c r="J26" s="110">
        <f t="shared" si="1"/>
        <v>0</v>
      </c>
      <c r="K26" s="110">
        <f t="shared" si="0"/>
        <v>0</v>
      </c>
      <c r="L26" s="144"/>
    </row>
    <row r="27" spans="1:12" ht="24.75" customHeight="1">
      <c r="A27" s="187"/>
      <c r="B27" s="198"/>
      <c r="C27" s="199" t="s">
        <v>199</v>
      </c>
      <c r="D27" s="199"/>
      <c r="E27" s="199"/>
      <c r="F27" s="199"/>
      <c r="G27" s="199"/>
      <c r="H27" s="66">
        <f>SUM(H26:H26)</f>
        <v>0</v>
      </c>
      <c r="I27" s="66">
        <f>SUM(I26:I26)</f>
        <v>0</v>
      </c>
      <c r="J27" s="110">
        <f t="shared" si="1"/>
        <v>0</v>
      </c>
      <c r="K27" s="110">
        <f t="shared" si="0"/>
        <v>0</v>
      </c>
      <c r="L27" s="144"/>
    </row>
    <row r="28" spans="1:12" ht="31.5">
      <c r="A28" s="120">
        <v>11</v>
      </c>
      <c r="B28" s="8"/>
      <c r="C28" s="2" t="s">
        <v>92</v>
      </c>
      <c r="D28" s="24" t="s">
        <v>100</v>
      </c>
      <c r="E28" s="24" t="s">
        <v>34</v>
      </c>
      <c r="F28" s="24" t="s">
        <v>34</v>
      </c>
      <c r="G28" s="24" t="s">
        <v>34</v>
      </c>
      <c r="H28" s="66">
        <f>H10</f>
        <v>3770.6839999999997</v>
      </c>
      <c r="I28" s="66">
        <f>I10</f>
        <v>3770.6839999999997</v>
      </c>
      <c r="J28" s="110">
        <f t="shared" si="1"/>
        <v>3770.6839999999997</v>
      </c>
      <c r="K28" s="110">
        <f t="shared" si="0"/>
        <v>11312.052</v>
      </c>
      <c r="L28" s="42" t="s">
        <v>34</v>
      </c>
    </row>
    <row r="29" spans="2:12" ht="15.75">
      <c r="B29" s="14"/>
      <c r="C29" s="10"/>
      <c r="D29" s="25"/>
      <c r="E29" s="25"/>
      <c r="F29" s="25"/>
      <c r="G29" s="25"/>
      <c r="H29" s="35"/>
      <c r="I29" s="35"/>
      <c r="J29" s="35"/>
      <c r="K29" s="35"/>
      <c r="L29" s="10"/>
    </row>
    <row r="30" spans="2:12" ht="15.75" hidden="1">
      <c r="B30" s="7" t="s">
        <v>38</v>
      </c>
      <c r="C30" s="7" t="s">
        <v>60</v>
      </c>
      <c r="D30" s="26"/>
      <c r="E30" s="27"/>
      <c r="F30" s="27"/>
      <c r="G30" s="27"/>
      <c r="H30" s="36"/>
      <c r="I30" s="36"/>
      <c r="J30" s="36"/>
      <c r="K30" s="35"/>
      <c r="L30" s="10"/>
    </row>
    <row r="31" spans="2:12" ht="15.75" hidden="1">
      <c r="B31" s="140"/>
      <c r="C31" s="140"/>
      <c r="D31" s="140"/>
      <c r="E31" s="27"/>
      <c r="F31" s="27"/>
      <c r="G31" s="27"/>
      <c r="H31" s="183"/>
      <c r="I31" s="183"/>
      <c r="J31" s="36"/>
      <c r="K31" s="35"/>
      <c r="L31" s="10"/>
    </row>
    <row r="32" spans="2:12" ht="15.75">
      <c r="B32" s="3"/>
      <c r="C32" s="3"/>
      <c r="D32" s="28"/>
      <c r="E32" s="27"/>
      <c r="F32" s="27"/>
      <c r="G32" s="27"/>
      <c r="H32" s="36"/>
      <c r="I32" s="36"/>
      <c r="J32" s="36"/>
      <c r="K32" s="35"/>
      <c r="L32" s="10"/>
    </row>
    <row r="33" spans="2:12" ht="15.75">
      <c r="B33" s="5"/>
      <c r="C33" s="9"/>
      <c r="D33" s="29"/>
      <c r="E33" s="29"/>
      <c r="F33" s="29"/>
      <c r="G33" s="29"/>
      <c r="H33" s="37"/>
      <c r="I33" s="37"/>
      <c r="J33" s="37"/>
      <c r="K33" s="35"/>
      <c r="L33" s="10"/>
    </row>
    <row r="34" spans="2:12" ht="15.75">
      <c r="B34" s="140"/>
      <c r="C34" s="140"/>
      <c r="D34" s="140"/>
      <c r="E34" s="27"/>
      <c r="F34" s="27"/>
      <c r="G34" s="27"/>
      <c r="H34" s="36"/>
      <c r="I34" s="36"/>
      <c r="J34" s="36"/>
      <c r="K34" s="34"/>
      <c r="L34" s="4"/>
    </row>
    <row r="35" spans="2:12" ht="15.75">
      <c r="B35" s="140"/>
      <c r="C35" s="140"/>
      <c r="D35" s="140"/>
      <c r="E35" s="27"/>
      <c r="F35" s="27"/>
      <c r="G35" s="27"/>
      <c r="H35" s="36"/>
      <c r="I35" s="36"/>
      <c r="J35" s="36"/>
      <c r="K35" s="34"/>
      <c r="L35" s="4"/>
    </row>
    <row r="36" spans="2:12" ht="15.75">
      <c r="B36" s="140"/>
      <c r="C36" s="140"/>
      <c r="D36" s="140"/>
      <c r="E36" s="27"/>
      <c r="F36" s="27"/>
      <c r="G36" s="27"/>
      <c r="H36" s="183"/>
      <c r="I36" s="183"/>
      <c r="J36" s="36"/>
      <c r="K36" s="34"/>
      <c r="L36" s="4"/>
    </row>
    <row r="37" spans="2:12" ht="15.75">
      <c r="B37" s="4"/>
      <c r="C37" s="4"/>
      <c r="D37" s="22"/>
      <c r="E37" s="22"/>
      <c r="F37" s="22"/>
      <c r="G37" s="22"/>
      <c r="H37" s="34"/>
      <c r="I37" s="34"/>
      <c r="J37" s="34"/>
      <c r="K37" s="34"/>
      <c r="L37" s="4"/>
    </row>
    <row r="38" spans="2:12" ht="15.75">
      <c r="B38" s="4"/>
      <c r="C38" s="4"/>
      <c r="D38" s="22"/>
      <c r="E38" s="22"/>
      <c r="F38" s="22"/>
      <c r="G38" s="22"/>
      <c r="H38" s="34"/>
      <c r="I38" s="34"/>
      <c r="J38" s="34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</sheetData>
  <sheetProtection/>
  <mergeCells count="47">
    <mergeCell ref="A26:A27"/>
    <mergeCell ref="A8:A9"/>
    <mergeCell ref="A13:A14"/>
    <mergeCell ref="A16:A19"/>
    <mergeCell ref="A20:A21"/>
    <mergeCell ref="A22:A23"/>
    <mergeCell ref="A24:A25"/>
    <mergeCell ref="L8:L9"/>
    <mergeCell ref="H8:K8"/>
    <mergeCell ref="F16:F18"/>
    <mergeCell ref="E16:E18"/>
    <mergeCell ref="D16:D18"/>
    <mergeCell ref="L13:L14"/>
    <mergeCell ref="L16:L19"/>
    <mergeCell ref="C19:G19"/>
    <mergeCell ref="E12:E13"/>
    <mergeCell ref="D8:G8"/>
    <mergeCell ref="B31:D31"/>
    <mergeCell ref="H31:I31"/>
    <mergeCell ref="B34:D34"/>
    <mergeCell ref="C27:G27"/>
    <mergeCell ref="K5:L5"/>
    <mergeCell ref="B6:L6"/>
    <mergeCell ref="B8:B9"/>
    <mergeCell ref="C8:C9"/>
    <mergeCell ref="D12:D13"/>
    <mergeCell ref="B13:B14"/>
    <mergeCell ref="B35:D35"/>
    <mergeCell ref="B36:D36"/>
    <mergeCell ref="L26:L27"/>
    <mergeCell ref="L20:L21"/>
    <mergeCell ref="B22:B23"/>
    <mergeCell ref="C23:G23"/>
    <mergeCell ref="L22:L25"/>
    <mergeCell ref="H36:I36"/>
    <mergeCell ref="B24:B25"/>
    <mergeCell ref="C25:G25"/>
    <mergeCell ref="I1:L1"/>
    <mergeCell ref="I2:L4"/>
    <mergeCell ref="B20:B21"/>
    <mergeCell ref="C21:G21"/>
    <mergeCell ref="B26:B27"/>
    <mergeCell ref="B16:B19"/>
    <mergeCell ref="F12:F13"/>
    <mergeCell ref="C12:C13"/>
    <mergeCell ref="C16:C18"/>
    <mergeCell ref="C14:G14"/>
  </mergeCells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view="pageBreakPreview" zoomScale="75" zoomScaleSheetLayoutView="75" workbookViewId="0" topLeftCell="A1">
      <selection activeCell="H10" sqref="H10"/>
    </sheetView>
  </sheetViews>
  <sheetFormatPr defaultColWidth="9.140625" defaultRowHeight="12.75"/>
  <cols>
    <col min="1" max="1" width="9.140625" style="11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5.8515625" style="73" customWidth="1"/>
    <col min="11" max="11" width="18.140625" style="38" customWidth="1"/>
    <col min="12" max="12" width="34.8515625" style="12" customWidth="1"/>
    <col min="13" max="16384" width="9.140625" style="12" customWidth="1"/>
  </cols>
  <sheetData>
    <row r="1" spans="2:13" ht="15.75" customHeight="1">
      <c r="B1" s="4"/>
      <c r="C1" s="4"/>
      <c r="D1" s="22"/>
      <c r="E1" s="22"/>
      <c r="F1" s="22"/>
      <c r="G1" s="22"/>
      <c r="H1" s="7"/>
      <c r="I1" s="140" t="s">
        <v>5</v>
      </c>
      <c r="J1" s="140"/>
      <c r="K1" s="140"/>
      <c r="L1" s="140"/>
      <c r="M1" s="7"/>
    </row>
    <row r="2" spans="2:13" ht="15.75" customHeight="1">
      <c r="B2" s="4"/>
      <c r="C2" s="4"/>
      <c r="D2" s="22"/>
      <c r="E2" s="22"/>
      <c r="F2" s="22"/>
      <c r="G2" s="22"/>
      <c r="H2" s="121"/>
      <c r="I2" s="150" t="s">
        <v>285</v>
      </c>
      <c r="J2" s="150"/>
      <c r="K2" s="150"/>
      <c r="L2" s="150"/>
      <c r="M2" s="7"/>
    </row>
    <row r="3" spans="2:13" ht="15.75">
      <c r="B3" s="4"/>
      <c r="C3" s="4"/>
      <c r="D3" s="22"/>
      <c r="E3" s="22"/>
      <c r="F3" s="22"/>
      <c r="G3" s="22"/>
      <c r="H3" s="121"/>
      <c r="I3" s="150"/>
      <c r="J3" s="150"/>
      <c r="K3" s="150"/>
      <c r="L3" s="150"/>
      <c r="M3" s="7"/>
    </row>
    <row r="4" spans="2:12" ht="15.75">
      <c r="B4" s="4"/>
      <c r="C4" s="4"/>
      <c r="D4" s="22"/>
      <c r="E4" s="22"/>
      <c r="F4" s="22"/>
      <c r="G4" s="22"/>
      <c r="H4" s="121"/>
      <c r="I4" s="150"/>
      <c r="J4" s="150"/>
      <c r="K4" s="150"/>
      <c r="L4" s="150"/>
    </row>
    <row r="5" spans="2:12" ht="15.75">
      <c r="B5" s="4"/>
      <c r="C5" s="4"/>
      <c r="D5" s="22"/>
      <c r="E5" s="22"/>
      <c r="F5" s="22"/>
      <c r="G5" s="22"/>
      <c r="H5" s="74"/>
      <c r="I5" s="74"/>
      <c r="J5" s="74"/>
      <c r="K5" s="195"/>
      <c r="L5" s="195"/>
    </row>
    <row r="6" spans="2:12" ht="15.75">
      <c r="B6" s="192" t="s">
        <v>178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2:12" ht="15.75">
      <c r="B7" s="4"/>
      <c r="C7" s="4"/>
      <c r="D7" s="22"/>
      <c r="E7" s="22"/>
      <c r="F7" s="22"/>
      <c r="G7" s="22"/>
      <c r="H7" s="74"/>
      <c r="I7" s="74"/>
      <c r="J7" s="74"/>
      <c r="K7" s="34"/>
      <c r="L7" s="4"/>
    </row>
    <row r="8" spans="1:14" ht="31.5" customHeight="1">
      <c r="A8" s="186" t="s">
        <v>0</v>
      </c>
      <c r="B8" s="172" t="s">
        <v>6</v>
      </c>
      <c r="C8" s="172" t="s">
        <v>7</v>
      </c>
      <c r="D8" s="194" t="s">
        <v>8</v>
      </c>
      <c r="E8" s="194"/>
      <c r="F8" s="194"/>
      <c r="G8" s="194"/>
      <c r="H8" s="216"/>
      <c r="I8" s="216"/>
      <c r="J8" s="216"/>
      <c r="K8" s="217"/>
      <c r="L8" s="172" t="s">
        <v>20</v>
      </c>
      <c r="M8" s="13"/>
      <c r="N8" s="13"/>
    </row>
    <row r="9" spans="1:12" ht="31.5">
      <c r="A9" s="187"/>
      <c r="B9" s="172"/>
      <c r="C9" s="172"/>
      <c r="D9" s="78" t="s">
        <v>9</v>
      </c>
      <c r="E9" s="78" t="s">
        <v>10</v>
      </c>
      <c r="F9" s="78" t="s">
        <v>11</v>
      </c>
      <c r="G9" s="78" t="s">
        <v>12</v>
      </c>
      <c r="H9" s="107" t="s">
        <v>186</v>
      </c>
      <c r="I9" s="107" t="s">
        <v>227</v>
      </c>
      <c r="J9" s="108" t="s">
        <v>288</v>
      </c>
      <c r="K9" s="79" t="s">
        <v>351</v>
      </c>
      <c r="L9" s="172"/>
    </row>
    <row r="10" spans="1:12" ht="31.5">
      <c r="A10" s="120">
        <v>1</v>
      </c>
      <c r="B10" s="80" t="s">
        <v>114</v>
      </c>
      <c r="C10" s="81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93">
        <f>H11+H43+H55+H73+H96-0.001</f>
        <v>36692.024000000005</v>
      </c>
      <c r="I10" s="93">
        <f>I11+I43+I55+I73+I96</f>
        <v>34688.634999999995</v>
      </c>
      <c r="J10" s="93">
        <f>J11+J43+J55+J73+J96</f>
        <v>34688.634999999995</v>
      </c>
      <c r="K10" s="71">
        <f aca="true" t="shared" si="0" ref="K10:K50">SUM(H10:J10)</f>
        <v>106069.294</v>
      </c>
      <c r="L10" s="83" t="s">
        <v>34</v>
      </c>
    </row>
    <row r="11" spans="1:12" s="41" customFormat="1" ht="47.25">
      <c r="A11" s="120">
        <v>2</v>
      </c>
      <c r="B11" s="84" t="s">
        <v>70</v>
      </c>
      <c r="C11" s="81" t="s">
        <v>34</v>
      </c>
      <c r="D11" s="82" t="s">
        <v>34</v>
      </c>
      <c r="E11" s="82" t="s">
        <v>34</v>
      </c>
      <c r="F11" s="82" t="s">
        <v>34</v>
      </c>
      <c r="G11" s="82" t="s">
        <v>34</v>
      </c>
      <c r="H11" s="95">
        <f>H13+H31+H36+H42</f>
        <v>28419.516</v>
      </c>
      <c r="I11" s="95">
        <f>I13+I31+I36+I42</f>
        <v>28320.617</v>
      </c>
      <c r="J11" s="95">
        <f>J13+J31+J36+J42</f>
        <v>28320.617</v>
      </c>
      <c r="K11" s="71">
        <f t="shared" si="0"/>
        <v>85060.75</v>
      </c>
      <c r="L11" s="83" t="s">
        <v>34</v>
      </c>
    </row>
    <row r="12" spans="1:12" ht="48" customHeight="1">
      <c r="A12" s="186">
        <v>3</v>
      </c>
      <c r="B12" s="180" t="s">
        <v>71</v>
      </c>
      <c r="C12" s="47" t="s">
        <v>46</v>
      </c>
      <c r="D12" s="85" t="s">
        <v>47</v>
      </c>
      <c r="E12" s="85" t="s">
        <v>93</v>
      </c>
      <c r="F12" s="78" t="s">
        <v>256</v>
      </c>
      <c r="G12" s="85" t="s">
        <v>47</v>
      </c>
      <c r="H12" s="94">
        <v>0</v>
      </c>
      <c r="I12" s="94">
        <v>0</v>
      </c>
      <c r="J12" s="109">
        <f aca="true" t="shared" si="1" ref="J12:J84">I12</f>
        <v>0</v>
      </c>
      <c r="K12" s="72">
        <f t="shared" si="0"/>
        <v>0</v>
      </c>
      <c r="L12" s="164" t="s">
        <v>207</v>
      </c>
    </row>
    <row r="13" spans="1:12" ht="15.75" customHeight="1">
      <c r="A13" s="187"/>
      <c r="B13" s="182"/>
      <c r="C13" s="173" t="s">
        <v>55</v>
      </c>
      <c r="D13" s="174"/>
      <c r="E13" s="174"/>
      <c r="F13" s="174"/>
      <c r="G13" s="175"/>
      <c r="H13" s="94">
        <f>H12</f>
        <v>0</v>
      </c>
      <c r="I13" s="94">
        <f>I12</f>
        <v>0</v>
      </c>
      <c r="J13" s="109">
        <f t="shared" si="1"/>
        <v>0</v>
      </c>
      <c r="K13" s="72">
        <f t="shared" si="0"/>
        <v>0</v>
      </c>
      <c r="L13" s="166"/>
    </row>
    <row r="14" spans="1:12" ht="15.75" customHeight="1">
      <c r="A14" s="186">
        <v>4</v>
      </c>
      <c r="B14" s="180" t="s">
        <v>200</v>
      </c>
      <c r="C14" s="172" t="s">
        <v>46</v>
      </c>
      <c r="D14" s="176" t="s">
        <v>47</v>
      </c>
      <c r="E14" s="176" t="s">
        <v>362</v>
      </c>
      <c r="F14" s="194" t="s">
        <v>229</v>
      </c>
      <c r="G14" s="85" t="s">
        <v>49</v>
      </c>
      <c r="H14" s="94">
        <v>11290.169</v>
      </c>
      <c r="I14" s="94">
        <v>0</v>
      </c>
      <c r="J14" s="109">
        <f t="shared" si="1"/>
        <v>0</v>
      </c>
      <c r="K14" s="72">
        <f t="shared" si="0"/>
        <v>11290.169</v>
      </c>
      <c r="L14" s="164" t="s">
        <v>194</v>
      </c>
    </row>
    <row r="15" spans="1:12" ht="15.75">
      <c r="A15" s="188"/>
      <c r="B15" s="181"/>
      <c r="C15" s="172"/>
      <c r="D15" s="176"/>
      <c r="E15" s="176"/>
      <c r="F15" s="194"/>
      <c r="G15" s="85" t="s">
        <v>50</v>
      </c>
      <c r="H15" s="94">
        <v>769.5</v>
      </c>
      <c r="I15" s="94">
        <v>0</v>
      </c>
      <c r="J15" s="109">
        <f t="shared" si="1"/>
        <v>0</v>
      </c>
      <c r="K15" s="72">
        <f t="shared" si="0"/>
        <v>769.5</v>
      </c>
      <c r="L15" s="165"/>
    </row>
    <row r="16" spans="1:12" ht="15.75">
      <c r="A16" s="188"/>
      <c r="B16" s="181"/>
      <c r="C16" s="172"/>
      <c r="D16" s="176"/>
      <c r="E16" s="176"/>
      <c r="F16" s="194"/>
      <c r="G16" s="85" t="s">
        <v>230</v>
      </c>
      <c r="H16" s="94">
        <v>3409.63</v>
      </c>
      <c r="I16" s="94">
        <v>0</v>
      </c>
      <c r="J16" s="109">
        <f t="shared" si="1"/>
        <v>0</v>
      </c>
      <c r="K16" s="72">
        <f t="shared" si="0"/>
        <v>3409.63</v>
      </c>
      <c r="L16" s="165"/>
    </row>
    <row r="17" spans="1:12" ht="15.75">
      <c r="A17" s="188"/>
      <c r="B17" s="181"/>
      <c r="C17" s="172"/>
      <c r="D17" s="176"/>
      <c r="E17" s="176"/>
      <c r="F17" s="194"/>
      <c r="G17" s="85" t="s">
        <v>47</v>
      </c>
      <c r="H17" s="94">
        <v>2712.16</v>
      </c>
      <c r="I17" s="94">
        <v>0</v>
      </c>
      <c r="J17" s="109">
        <f t="shared" si="1"/>
        <v>0</v>
      </c>
      <c r="K17" s="72">
        <f t="shared" si="0"/>
        <v>2712.16</v>
      </c>
      <c r="L17" s="165"/>
    </row>
    <row r="18" spans="1:12" ht="15.75">
      <c r="A18" s="188"/>
      <c r="B18" s="181"/>
      <c r="C18" s="172"/>
      <c r="D18" s="176"/>
      <c r="E18" s="176"/>
      <c r="F18" s="194"/>
      <c r="G18" s="85" t="s">
        <v>274</v>
      </c>
      <c r="H18" s="94">
        <v>0</v>
      </c>
      <c r="I18" s="94">
        <v>0</v>
      </c>
      <c r="J18" s="109">
        <f t="shared" si="1"/>
        <v>0</v>
      </c>
      <c r="K18" s="72">
        <f t="shared" si="0"/>
        <v>0</v>
      </c>
      <c r="L18" s="165"/>
    </row>
    <row r="19" spans="1:12" ht="15.75">
      <c r="A19" s="188"/>
      <c r="B19" s="181"/>
      <c r="C19" s="172"/>
      <c r="D19" s="176"/>
      <c r="E19" s="176"/>
      <c r="F19" s="194"/>
      <c r="G19" s="85" t="s">
        <v>51</v>
      </c>
      <c r="H19" s="94">
        <v>4</v>
      </c>
      <c r="I19" s="94">
        <v>0</v>
      </c>
      <c r="J19" s="109">
        <f>I19</f>
        <v>0</v>
      </c>
      <c r="K19" s="72">
        <f t="shared" si="0"/>
        <v>4</v>
      </c>
      <c r="L19" s="165"/>
    </row>
    <row r="20" spans="1:12" ht="15.75">
      <c r="A20" s="188"/>
      <c r="B20" s="181"/>
      <c r="C20" s="172"/>
      <c r="D20" s="176"/>
      <c r="E20" s="176"/>
      <c r="F20" s="194"/>
      <c r="G20" s="85" t="s">
        <v>277</v>
      </c>
      <c r="H20" s="94">
        <v>0</v>
      </c>
      <c r="I20" s="94">
        <v>0</v>
      </c>
      <c r="J20" s="109">
        <f t="shared" si="1"/>
        <v>0</v>
      </c>
      <c r="K20" s="72">
        <f t="shared" si="0"/>
        <v>0</v>
      </c>
      <c r="L20" s="165"/>
    </row>
    <row r="21" spans="1:12" ht="15.75" customHeight="1">
      <c r="A21" s="188"/>
      <c r="B21" s="181"/>
      <c r="C21" s="172"/>
      <c r="D21" s="176"/>
      <c r="E21" s="176" t="s">
        <v>93</v>
      </c>
      <c r="F21" s="194" t="s">
        <v>229</v>
      </c>
      <c r="G21" s="85" t="s">
        <v>49</v>
      </c>
      <c r="H21" s="94">
        <v>0</v>
      </c>
      <c r="I21" s="94">
        <v>11290.169</v>
      </c>
      <c r="J21" s="109">
        <f aca="true" t="shared" si="2" ref="J21:J27">I21</f>
        <v>11290.169</v>
      </c>
      <c r="K21" s="72">
        <f aca="true" t="shared" si="3" ref="K21:K27">SUM(H21:J21)</f>
        <v>22580.338</v>
      </c>
      <c r="L21" s="165"/>
    </row>
    <row r="22" spans="1:12" ht="15.75">
      <c r="A22" s="188"/>
      <c r="B22" s="181"/>
      <c r="C22" s="172"/>
      <c r="D22" s="176"/>
      <c r="E22" s="176"/>
      <c r="F22" s="194"/>
      <c r="G22" s="85" t="s">
        <v>50</v>
      </c>
      <c r="H22" s="94">
        <v>0</v>
      </c>
      <c r="I22" s="94">
        <v>689.5</v>
      </c>
      <c r="J22" s="109">
        <f t="shared" si="2"/>
        <v>689.5</v>
      </c>
      <c r="K22" s="72">
        <f t="shared" si="3"/>
        <v>1379</v>
      </c>
      <c r="L22" s="165"/>
    </row>
    <row r="23" spans="1:12" ht="15.75">
      <c r="A23" s="188"/>
      <c r="B23" s="181"/>
      <c r="C23" s="172"/>
      <c r="D23" s="176"/>
      <c r="E23" s="176"/>
      <c r="F23" s="194"/>
      <c r="G23" s="85" t="s">
        <v>230</v>
      </c>
      <c r="H23" s="94">
        <v>0</v>
      </c>
      <c r="I23" s="94">
        <v>3409.63</v>
      </c>
      <c r="J23" s="109">
        <f t="shared" si="2"/>
        <v>3409.63</v>
      </c>
      <c r="K23" s="72">
        <f t="shared" si="3"/>
        <v>6819.26</v>
      </c>
      <c r="L23" s="165"/>
    </row>
    <row r="24" spans="1:12" ht="15.75">
      <c r="A24" s="188"/>
      <c r="B24" s="181"/>
      <c r="C24" s="172"/>
      <c r="D24" s="176"/>
      <c r="E24" s="176"/>
      <c r="F24" s="194"/>
      <c r="G24" s="85" t="s">
        <v>47</v>
      </c>
      <c r="H24" s="94">
        <v>0</v>
      </c>
      <c r="I24" s="94">
        <v>2693.261</v>
      </c>
      <c r="J24" s="109">
        <f t="shared" si="2"/>
        <v>2693.261</v>
      </c>
      <c r="K24" s="72">
        <f t="shared" si="3"/>
        <v>5386.522</v>
      </c>
      <c r="L24" s="165"/>
    </row>
    <row r="25" spans="1:12" ht="15.75">
      <c r="A25" s="188"/>
      <c r="B25" s="181"/>
      <c r="C25" s="172"/>
      <c r="D25" s="176"/>
      <c r="E25" s="176"/>
      <c r="F25" s="194"/>
      <c r="G25" s="85" t="s">
        <v>274</v>
      </c>
      <c r="H25" s="94">
        <v>0</v>
      </c>
      <c r="I25" s="94">
        <v>0</v>
      </c>
      <c r="J25" s="109">
        <f t="shared" si="2"/>
        <v>0</v>
      </c>
      <c r="K25" s="72">
        <f t="shared" si="3"/>
        <v>0</v>
      </c>
      <c r="L25" s="165"/>
    </row>
    <row r="26" spans="1:12" ht="15.75">
      <c r="A26" s="188"/>
      <c r="B26" s="181"/>
      <c r="C26" s="172"/>
      <c r="D26" s="176"/>
      <c r="E26" s="176"/>
      <c r="F26" s="194"/>
      <c r="G26" s="85" t="s">
        <v>51</v>
      </c>
      <c r="H26" s="94">
        <v>0</v>
      </c>
      <c r="I26" s="94">
        <v>4</v>
      </c>
      <c r="J26" s="109">
        <f t="shared" si="2"/>
        <v>4</v>
      </c>
      <c r="K26" s="72">
        <f t="shared" si="3"/>
        <v>8</v>
      </c>
      <c r="L26" s="165"/>
    </row>
    <row r="27" spans="1:12" ht="15.75">
      <c r="A27" s="188"/>
      <c r="B27" s="181"/>
      <c r="C27" s="172"/>
      <c r="D27" s="176"/>
      <c r="E27" s="176"/>
      <c r="F27" s="194"/>
      <c r="G27" s="85" t="s">
        <v>277</v>
      </c>
      <c r="H27" s="94">
        <v>0</v>
      </c>
      <c r="I27" s="94">
        <v>0</v>
      </c>
      <c r="J27" s="109">
        <f t="shared" si="2"/>
        <v>0</v>
      </c>
      <c r="K27" s="72">
        <f t="shared" si="3"/>
        <v>0</v>
      </c>
      <c r="L27" s="165"/>
    </row>
    <row r="28" spans="1:12" ht="15.75" customHeight="1">
      <c r="A28" s="188"/>
      <c r="B28" s="181"/>
      <c r="C28" s="172"/>
      <c r="D28" s="176"/>
      <c r="E28" s="176" t="s">
        <v>95</v>
      </c>
      <c r="F28" s="194" t="s">
        <v>278</v>
      </c>
      <c r="G28" s="85" t="s">
        <v>49</v>
      </c>
      <c r="H28" s="94">
        <v>7230.627</v>
      </c>
      <c r="I28" s="94">
        <f>H28</f>
        <v>7230.627</v>
      </c>
      <c r="J28" s="109">
        <f t="shared" si="1"/>
        <v>7230.627</v>
      </c>
      <c r="K28" s="72">
        <f t="shared" si="0"/>
        <v>21691.881</v>
      </c>
      <c r="L28" s="165"/>
    </row>
    <row r="29" spans="1:12" ht="15.75">
      <c r="A29" s="188"/>
      <c r="B29" s="181"/>
      <c r="C29" s="172"/>
      <c r="D29" s="176"/>
      <c r="E29" s="176"/>
      <c r="F29" s="194"/>
      <c r="G29" s="85" t="s">
        <v>50</v>
      </c>
      <c r="H29" s="94">
        <v>319.78</v>
      </c>
      <c r="I29" s="94">
        <v>319.78</v>
      </c>
      <c r="J29" s="109">
        <f t="shared" si="1"/>
        <v>319.78</v>
      </c>
      <c r="K29" s="72">
        <f t="shared" si="0"/>
        <v>959.3399999999999</v>
      </c>
      <c r="L29" s="165"/>
    </row>
    <row r="30" spans="1:12" ht="15.75">
      <c r="A30" s="188"/>
      <c r="B30" s="181"/>
      <c r="C30" s="172"/>
      <c r="D30" s="176"/>
      <c r="E30" s="176"/>
      <c r="F30" s="194"/>
      <c r="G30" s="85" t="s">
        <v>230</v>
      </c>
      <c r="H30" s="94">
        <v>2183.65</v>
      </c>
      <c r="I30" s="94">
        <v>2183.65</v>
      </c>
      <c r="J30" s="109">
        <f t="shared" si="1"/>
        <v>2183.65</v>
      </c>
      <c r="K30" s="72">
        <f t="shared" si="0"/>
        <v>6550.950000000001</v>
      </c>
      <c r="L30" s="165"/>
    </row>
    <row r="31" spans="1:12" ht="15.75">
      <c r="A31" s="187"/>
      <c r="B31" s="182"/>
      <c r="C31" s="173" t="s">
        <v>66</v>
      </c>
      <c r="D31" s="174"/>
      <c r="E31" s="174"/>
      <c r="F31" s="174"/>
      <c r="G31" s="175"/>
      <c r="H31" s="94">
        <f>SUM(H14:H30)</f>
        <v>27919.516</v>
      </c>
      <c r="I31" s="94">
        <f>SUM(I14:I30)</f>
        <v>27820.617</v>
      </c>
      <c r="J31" s="94">
        <f>SUM(J14:J30)</f>
        <v>27820.617</v>
      </c>
      <c r="K31" s="72">
        <f t="shared" si="0"/>
        <v>83560.75</v>
      </c>
      <c r="L31" s="165"/>
    </row>
    <row r="32" spans="1:12" ht="15.75" customHeight="1" hidden="1">
      <c r="A32" s="120"/>
      <c r="B32" s="180" t="s">
        <v>209</v>
      </c>
      <c r="C32" s="172" t="s">
        <v>46</v>
      </c>
      <c r="D32" s="176" t="s">
        <v>47</v>
      </c>
      <c r="E32" s="176" t="s">
        <v>93</v>
      </c>
      <c r="F32" s="194" t="s">
        <v>233</v>
      </c>
      <c r="G32" s="85" t="s">
        <v>49</v>
      </c>
      <c r="H32" s="94"/>
      <c r="I32" s="94"/>
      <c r="J32" s="109">
        <f t="shared" si="1"/>
        <v>0</v>
      </c>
      <c r="K32" s="72">
        <f t="shared" si="0"/>
        <v>0</v>
      </c>
      <c r="L32" s="165"/>
    </row>
    <row r="33" spans="1:12" ht="15.75" customHeight="1" hidden="1">
      <c r="A33" s="120"/>
      <c r="B33" s="181"/>
      <c r="C33" s="172"/>
      <c r="D33" s="176"/>
      <c r="E33" s="176"/>
      <c r="F33" s="176"/>
      <c r="G33" s="85" t="s">
        <v>50</v>
      </c>
      <c r="H33" s="94"/>
      <c r="I33" s="94"/>
      <c r="J33" s="109">
        <f t="shared" si="1"/>
        <v>0</v>
      </c>
      <c r="K33" s="72">
        <f t="shared" si="0"/>
        <v>0</v>
      </c>
      <c r="L33" s="165"/>
    </row>
    <row r="34" spans="1:12" ht="33" customHeight="1">
      <c r="A34" s="186">
        <v>5</v>
      </c>
      <c r="B34" s="181"/>
      <c r="C34" s="172"/>
      <c r="D34" s="176"/>
      <c r="E34" s="176"/>
      <c r="F34" s="176"/>
      <c r="G34" s="85" t="s">
        <v>47</v>
      </c>
      <c r="H34" s="94">
        <v>0</v>
      </c>
      <c r="I34" s="94">
        <v>0</v>
      </c>
      <c r="J34" s="109">
        <f t="shared" si="1"/>
        <v>0</v>
      </c>
      <c r="K34" s="72">
        <f t="shared" si="0"/>
        <v>0</v>
      </c>
      <c r="L34" s="165"/>
    </row>
    <row r="35" spans="1:12" ht="15.75" customHeight="1" hidden="1">
      <c r="A35" s="188"/>
      <c r="B35" s="181"/>
      <c r="C35" s="172"/>
      <c r="D35" s="176"/>
      <c r="E35" s="176"/>
      <c r="F35" s="176"/>
      <c r="G35" s="85" t="s">
        <v>51</v>
      </c>
      <c r="H35" s="94"/>
      <c r="I35" s="94"/>
      <c r="J35" s="109">
        <f t="shared" si="1"/>
        <v>0</v>
      </c>
      <c r="K35" s="72">
        <f t="shared" si="0"/>
        <v>0</v>
      </c>
      <c r="L35" s="165"/>
    </row>
    <row r="36" spans="1:12" ht="24" customHeight="1">
      <c r="A36" s="187"/>
      <c r="B36" s="182"/>
      <c r="C36" s="173" t="s">
        <v>201</v>
      </c>
      <c r="D36" s="174"/>
      <c r="E36" s="174"/>
      <c r="F36" s="174"/>
      <c r="G36" s="175"/>
      <c r="H36" s="94">
        <f>SUM(H32:H35)</f>
        <v>0</v>
      </c>
      <c r="I36" s="94">
        <f>SUM(I32:I35)</f>
        <v>0</v>
      </c>
      <c r="J36" s="109">
        <f t="shared" si="1"/>
        <v>0</v>
      </c>
      <c r="K36" s="72">
        <f t="shared" si="0"/>
        <v>0</v>
      </c>
      <c r="L36" s="166"/>
    </row>
    <row r="37" spans="1:12" ht="31.5" customHeight="1">
      <c r="A37" s="186">
        <v>6</v>
      </c>
      <c r="B37" s="180" t="s">
        <v>208</v>
      </c>
      <c r="C37" s="172" t="s">
        <v>46</v>
      </c>
      <c r="D37" s="176" t="s">
        <v>47</v>
      </c>
      <c r="E37" s="85" t="s">
        <v>362</v>
      </c>
      <c r="F37" s="78" t="s">
        <v>232</v>
      </c>
      <c r="G37" s="85" t="s">
        <v>47</v>
      </c>
      <c r="H37" s="94">
        <v>200</v>
      </c>
      <c r="I37" s="94">
        <v>0</v>
      </c>
      <c r="J37" s="109">
        <f t="shared" si="1"/>
        <v>0</v>
      </c>
      <c r="K37" s="72">
        <f t="shared" si="0"/>
        <v>200</v>
      </c>
      <c r="L37" s="164" t="s">
        <v>195</v>
      </c>
    </row>
    <row r="38" spans="1:12" ht="31.5">
      <c r="A38" s="188"/>
      <c r="B38" s="181"/>
      <c r="C38" s="172"/>
      <c r="D38" s="176"/>
      <c r="E38" s="85" t="s">
        <v>93</v>
      </c>
      <c r="F38" s="78" t="s">
        <v>232</v>
      </c>
      <c r="G38" s="85" t="s">
        <v>47</v>
      </c>
      <c r="H38" s="94">
        <v>0</v>
      </c>
      <c r="I38" s="94">
        <v>200</v>
      </c>
      <c r="J38" s="109">
        <f>I38</f>
        <v>200</v>
      </c>
      <c r="K38" s="72">
        <f>SUM(H38:J38)</f>
        <v>400</v>
      </c>
      <c r="L38" s="165"/>
    </row>
    <row r="39" spans="1:12" ht="15.75">
      <c r="A39" s="188"/>
      <c r="B39" s="181"/>
      <c r="C39" s="172"/>
      <c r="D39" s="176"/>
      <c r="E39" s="85" t="s">
        <v>48</v>
      </c>
      <c r="F39" s="85" t="s">
        <v>169</v>
      </c>
      <c r="G39" s="85" t="s">
        <v>47</v>
      </c>
      <c r="H39" s="94">
        <v>0</v>
      </c>
      <c r="I39" s="94">
        <v>0</v>
      </c>
      <c r="J39" s="109">
        <f t="shared" si="1"/>
        <v>0</v>
      </c>
      <c r="K39" s="72">
        <f t="shared" si="0"/>
        <v>0</v>
      </c>
      <c r="L39" s="165"/>
    </row>
    <row r="40" spans="1:12" ht="31.5">
      <c r="A40" s="188"/>
      <c r="B40" s="181"/>
      <c r="C40" s="172"/>
      <c r="D40" s="176"/>
      <c r="E40" s="85" t="s">
        <v>362</v>
      </c>
      <c r="F40" s="78" t="s">
        <v>232</v>
      </c>
      <c r="G40" s="85" t="s">
        <v>96</v>
      </c>
      <c r="H40" s="94">
        <v>300</v>
      </c>
      <c r="I40" s="94">
        <v>0</v>
      </c>
      <c r="J40" s="109">
        <v>0</v>
      </c>
      <c r="K40" s="72">
        <f>SUM(H40:J40)</f>
        <v>300</v>
      </c>
      <c r="L40" s="165"/>
    </row>
    <row r="41" spans="1:12" ht="31.5">
      <c r="A41" s="188"/>
      <c r="B41" s="181"/>
      <c r="C41" s="172"/>
      <c r="D41" s="176"/>
      <c r="E41" s="85" t="s">
        <v>93</v>
      </c>
      <c r="F41" s="78" t="s">
        <v>232</v>
      </c>
      <c r="G41" s="85" t="s">
        <v>96</v>
      </c>
      <c r="H41" s="94">
        <v>0</v>
      </c>
      <c r="I41" s="94">
        <v>300</v>
      </c>
      <c r="J41" s="109">
        <f>I41</f>
        <v>300</v>
      </c>
      <c r="K41" s="72">
        <f>SUM(H41:J41)</f>
        <v>600</v>
      </c>
      <c r="L41" s="196"/>
    </row>
    <row r="42" spans="1:12" ht="33" customHeight="1">
      <c r="A42" s="187"/>
      <c r="B42" s="182"/>
      <c r="C42" s="173" t="s">
        <v>210</v>
      </c>
      <c r="D42" s="174"/>
      <c r="E42" s="174"/>
      <c r="F42" s="174"/>
      <c r="G42" s="175"/>
      <c r="H42" s="94">
        <f>SUM(H37:H41)</f>
        <v>500</v>
      </c>
      <c r="I42" s="94">
        <f>SUM(I37:I41)</f>
        <v>500</v>
      </c>
      <c r="J42" s="94">
        <f>SUM(J37:J41)</f>
        <v>500</v>
      </c>
      <c r="K42" s="72">
        <f t="shared" si="0"/>
        <v>1500</v>
      </c>
      <c r="L42" s="197"/>
    </row>
    <row r="43" spans="1:12" s="41" customFormat="1" ht="15.75">
      <c r="A43" s="120">
        <v>7</v>
      </c>
      <c r="B43" s="84" t="s">
        <v>358</v>
      </c>
      <c r="C43" s="81" t="s">
        <v>34</v>
      </c>
      <c r="D43" s="82" t="s">
        <v>34</v>
      </c>
      <c r="E43" s="82" t="s">
        <v>34</v>
      </c>
      <c r="F43" s="82" t="s">
        <v>34</v>
      </c>
      <c r="G43" s="82" t="s">
        <v>34</v>
      </c>
      <c r="H43" s="95">
        <f>H46+H49+H52+H54</f>
        <v>0</v>
      </c>
      <c r="I43" s="95">
        <f>I46+I49+I52+I54</f>
        <v>0</v>
      </c>
      <c r="J43" s="93">
        <f t="shared" si="1"/>
        <v>0</v>
      </c>
      <c r="K43" s="71">
        <f t="shared" si="0"/>
        <v>0</v>
      </c>
      <c r="L43" s="83" t="s">
        <v>34</v>
      </c>
    </row>
    <row r="44" spans="1:12" ht="31.5" customHeight="1">
      <c r="A44" s="186">
        <v>8</v>
      </c>
      <c r="B44" s="180" t="s">
        <v>72</v>
      </c>
      <c r="C44" s="172" t="s">
        <v>46</v>
      </c>
      <c r="D44" s="176" t="s">
        <v>47</v>
      </c>
      <c r="E44" s="85" t="s">
        <v>93</v>
      </c>
      <c r="F44" s="78" t="s">
        <v>231</v>
      </c>
      <c r="G44" s="85" t="s">
        <v>94</v>
      </c>
      <c r="H44" s="94">
        <v>0</v>
      </c>
      <c r="I44" s="94">
        <v>0</v>
      </c>
      <c r="J44" s="109">
        <f t="shared" si="1"/>
        <v>0</v>
      </c>
      <c r="K44" s="72">
        <f t="shared" si="0"/>
        <v>0</v>
      </c>
      <c r="L44" s="172" t="s">
        <v>196</v>
      </c>
    </row>
    <row r="45" spans="1:12" ht="30.75" customHeight="1">
      <c r="A45" s="188"/>
      <c r="B45" s="181"/>
      <c r="C45" s="172"/>
      <c r="D45" s="176"/>
      <c r="E45" s="85" t="s">
        <v>48</v>
      </c>
      <c r="F45" s="78" t="s">
        <v>231</v>
      </c>
      <c r="G45" s="85" t="s">
        <v>94</v>
      </c>
      <c r="H45" s="94">
        <v>0</v>
      </c>
      <c r="I45" s="94">
        <v>0</v>
      </c>
      <c r="J45" s="109">
        <f t="shared" si="1"/>
        <v>0</v>
      </c>
      <c r="K45" s="72">
        <f t="shared" si="0"/>
        <v>0</v>
      </c>
      <c r="L45" s="172"/>
    </row>
    <row r="46" spans="1:12" ht="15.75">
      <c r="A46" s="187"/>
      <c r="B46" s="181"/>
      <c r="C46" s="211" t="s">
        <v>52</v>
      </c>
      <c r="D46" s="211"/>
      <c r="E46" s="211"/>
      <c r="F46" s="211"/>
      <c r="G46" s="211"/>
      <c r="H46" s="94">
        <f>SUM(H44:H45)</f>
        <v>0</v>
      </c>
      <c r="I46" s="94">
        <f>SUM(I44:I45)</f>
        <v>0</v>
      </c>
      <c r="J46" s="109">
        <f t="shared" si="1"/>
        <v>0</v>
      </c>
      <c r="K46" s="72">
        <f t="shared" si="0"/>
        <v>0</v>
      </c>
      <c r="L46" s="172"/>
    </row>
    <row r="47" spans="1:12" s="63" customFormat="1" ht="31.5" customHeight="1">
      <c r="A47" s="186">
        <v>9</v>
      </c>
      <c r="B47" s="212" t="s">
        <v>176</v>
      </c>
      <c r="C47" s="172" t="s">
        <v>46</v>
      </c>
      <c r="D47" s="176" t="s">
        <v>47</v>
      </c>
      <c r="E47" s="85" t="s">
        <v>93</v>
      </c>
      <c r="F47" s="78" t="s">
        <v>257</v>
      </c>
      <c r="G47" s="85" t="s">
        <v>96</v>
      </c>
      <c r="H47" s="94">
        <v>0</v>
      </c>
      <c r="I47" s="94">
        <v>0</v>
      </c>
      <c r="J47" s="109">
        <f t="shared" si="1"/>
        <v>0</v>
      </c>
      <c r="K47" s="72">
        <f t="shared" si="0"/>
        <v>0</v>
      </c>
      <c r="L47" s="172" t="s">
        <v>175</v>
      </c>
    </row>
    <row r="48" spans="1:12" s="63" customFormat="1" ht="31.5" customHeight="1">
      <c r="A48" s="188"/>
      <c r="B48" s="212"/>
      <c r="C48" s="172"/>
      <c r="D48" s="176"/>
      <c r="E48" s="85" t="s">
        <v>48</v>
      </c>
      <c r="F48" s="78" t="s">
        <v>257</v>
      </c>
      <c r="G48" s="85" t="s">
        <v>96</v>
      </c>
      <c r="H48" s="94">
        <v>0</v>
      </c>
      <c r="I48" s="94">
        <v>0</v>
      </c>
      <c r="J48" s="109">
        <f t="shared" si="1"/>
        <v>0</v>
      </c>
      <c r="K48" s="72">
        <f t="shared" si="0"/>
        <v>0</v>
      </c>
      <c r="L48" s="172"/>
    </row>
    <row r="49" spans="1:12" s="63" customFormat="1" ht="31.5" customHeight="1">
      <c r="A49" s="187"/>
      <c r="B49" s="212"/>
      <c r="C49" s="211" t="s">
        <v>56</v>
      </c>
      <c r="D49" s="211"/>
      <c r="E49" s="211"/>
      <c r="F49" s="211"/>
      <c r="G49" s="211"/>
      <c r="H49" s="94">
        <f>SUM(H47:H48)</f>
        <v>0</v>
      </c>
      <c r="I49" s="94">
        <f>SUM(I47:I48)</f>
        <v>0</v>
      </c>
      <c r="J49" s="109">
        <f t="shared" si="1"/>
        <v>0</v>
      </c>
      <c r="K49" s="72">
        <f t="shared" si="0"/>
        <v>0</v>
      </c>
      <c r="L49" s="172"/>
    </row>
    <row r="50" spans="1:12" ht="24" customHeight="1">
      <c r="A50" s="186">
        <v>10</v>
      </c>
      <c r="B50" s="180" t="s">
        <v>184</v>
      </c>
      <c r="C50" s="164" t="s">
        <v>46</v>
      </c>
      <c r="D50" s="178" t="s">
        <v>47</v>
      </c>
      <c r="E50" s="85" t="s">
        <v>93</v>
      </c>
      <c r="F50" s="170" t="s">
        <v>258</v>
      </c>
      <c r="G50" s="178" t="s">
        <v>94</v>
      </c>
      <c r="H50" s="94">
        <v>0</v>
      </c>
      <c r="I50" s="94">
        <v>0</v>
      </c>
      <c r="J50" s="109">
        <f t="shared" si="1"/>
        <v>0</v>
      </c>
      <c r="K50" s="72">
        <f t="shared" si="0"/>
        <v>0</v>
      </c>
      <c r="L50" s="172" t="s">
        <v>128</v>
      </c>
    </row>
    <row r="51" spans="1:12" ht="24" customHeight="1">
      <c r="A51" s="188"/>
      <c r="B51" s="181"/>
      <c r="C51" s="166"/>
      <c r="D51" s="171"/>
      <c r="E51" s="85" t="s">
        <v>48</v>
      </c>
      <c r="F51" s="185"/>
      <c r="G51" s="171"/>
      <c r="H51" s="94">
        <v>0</v>
      </c>
      <c r="I51" s="94">
        <v>0</v>
      </c>
      <c r="J51" s="109">
        <f t="shared" si="1"/>
        <v>0</v>
      </c>
      <c r="K51" s="72">
        <f aca="true" t="shared" si="4" ref="K51:K83">SUM(H51:J51)</f>
        <v>0</v>
      </c>
      <c r="L51" s="172"/>
    </row>
    <row r="52" spans="1:12" ht="24" customHeight="1">
      <c r="A52" s="187"/>
      <c r="B52" s="181"/>
      <c r="C52" s="211" t="s">
        <v>57</v>
      </c>
      <c r="D52" s="211"/>
      <c r="E52" s="211"/>
      <c r="F52" s="211"/>
      <c r="G52" s="211"/>
      <c r="H52" s="94">
        <f>SUM(H50:H51)</f>
        <v>0</v>
      </c>
      <c r="I52" s="94">
        <f>SUM(I50:I51)</f>
        <v>0</v>
      </c>
      <c r="J52" s="109">
        <f t="shared" si="1"/>
        <v>0</v>
      </c>
      <c r="K52" s="72">
        <f t="shared" si="4"/>
        <v>0</v>
      </c>
      <c r="L52" s="172"/>
    </row>
    <row r="53" spans="1:12" ht="47.25">
      <c r="A53" s="186">
        <v>11</v>
      </c>
      <c r="B53" s="180" t="s">
        <v>185</v>
      </c>
      <c r="C53" s="86" t="s">
        <v>46</v>
      </c>
      <c r="D53" s="87" t="s">
        <v>47</v>
      </c>
      <c r="E53" s="85" t="s">
        <v>48</v>
      </c>
      <c r="F53" s="78" t="s">
        <v>259</v>
      </c>
      <c r="G53" s="85" t="s">
        <v>96</v>
      </c>
      <c r="H53" s="94">
        <v>0</v>
      </c>
      <c r="I53" s="94">
        <v>0</v>
      </c>
      <c r="J53" s="109">
        <f t="shared" si="1"/>
        <v>0</v>
      </c>
      <c r="K53" s="72">
        <f t="shared" si="4"/>
        <v>0</v>
      </c>
      <c r="L53" s="172"/>
    </row>
    <row r="54" spans="1:12" ht="15.75">
      <c r="A54" s="187"/>
      <c r="B54" s="181"/>
      <c r="C54" s="211" t="s">
        <v>182</v>
      </c>
      <c r="D54" s="211"/>
      <c r="E54" s="211"/>
      <c r="F54" s="211"/>
      <c r="G54" s="211"/>
      <c r="H54" s="94">
        <f>SUM(H53:H53)</f>
        <v>0</v>
      </c>
      <c r="I54" s="94">
        <f>SUM(I53:I53)</f>
        <v>0</v>
      </c>
      <c r="J54" s="109">
        <f t="shared" si="1"/>
        <v>0</v>
      </c>
      <c r="K54" s="72">
        <f t="shared" si="4"/>
        <v>0</v>
      </c>
      <c r="L54" s="172"/>
    </row>
    <row r="55" spans="1:12" s="41" customFormat="1" ht="63">
      <c r="A55" s="120">
        <v>12</v>
      </c>
      <c r="B55" s="84" t="s">
        <v>73</v>
      </c>
      <c r="C55" s="81" t="s">
        <v>34</v>
      </c>
      <c r="D55" s="82" t="s">
        <v>34</v>
      </c>
      <c r="E55" s="82" t="s">
        <v>34</v>
      </c>
      <c r="F55" s="82" t="s">
        <v>34</v>
      </c>
      <c r="G55" s="82" t="s">
        <v>34</v>
      </c>
      <c r="H55" s="95">
        <f>H58+H63+H65+H72+H69</f>
        <v>50</v>
      </c>
      <c r="I55" s="95">
        <f>I58+I63+I65+I72+I69</f>
        <v>50</v>
      </c>
      <c r="J55" s="93">
        <f t="shared" si="1"/>
        <v>50</v>
      </c>
      <c r="K55" s="71">
        <f t="shared" si="4"/>
        <v>150</v>
      </c>
      <c r="L55" s="83" t="s">
        <v>34</v>
      </c>
    </row>
    <row r="56" spans="1:12" ht="34.5" customHeight="1">
      <c r="A56" s="186">
        <v>13</v>
      </c>
      <c r="B56" s="180" t="s">
        <v>74</v>
      </c>
      <c r="C56" s="164" t="s">
        <v>46</v>
      </c>
      <c r="D56" s="178" t="s">
        <v>47</v>
      </c>
      <c r="E56" s="178" t="s">
        <v>48</v>
      </c>
      <c r="F56" s="170" t="s">
        <v>235</v>
      </c>
      <c r="G56" s="85" t="s">
        <v>47</v>
      </c>
      <c r="H56" s="94">
        <v>0</v>
      </c>
      <c r="I56" s="94">
        <v>0</v>
      </c>
      <c r="J56" s="109">
        <f t="shared" si="1"/>
        <v>0</v>
      </c>
      <c r="K56" s="72">
        <f t="shared" si="4"/>
        <v>0</v>
      </c>
      <c r="L56" s="164" t="s">
        <v>197</v>
      </c>
    </row>
    <row r="57" spans="1:12" ht="45" customHeight="1">
      <c r="A57" s="188"/>
      <c r="B57" s="181"/>
      <c r="C57" s="166"/>
      <c r="D57" s="171"/>
      <c r="E57" s="171"/>
      <c r="F57" s="171"/>
      <c r="G57" s="85" t="s">
        <v>96</v>
      </c>
      <c r="H57" s="94">
        <v>0</v>
      </c>
      <c r="I57" s="94">
        <v>0</v>
      </c>
      <c r="J57" s="109">
        <f t="shared" si="1"/>
        <v>0</v>
      </c>
      <c r="K57" s="72">
        <f t="shared" si="4"/>
        <v>0</v>
      </c>
      <c r="L57" s="165"/>
    </row>
    <row r="58" spans="1:12" ht="15.75">
      <c r="A58" s="187"/>
      <c r="B58" s="182"/>
      <c r="C58" s="173" t="s">
        <v>53</v>
      </c>
      <c r="D58" s="174"/>
      <c r="E58" s="174"/>
      <c r="F58" s="174"/>
      <c r="G58" s="175"/>
      <c r="H58" s="94">
        <f>SUM(H56:H57)</f>
        <v>0</v>
      </c>
      <c r="I58" s="94">
        <f>SUM(I56:I57)</f>
        <v>0</v>
      </c>
      <c r="J58" s="109">
        <f t="shared" si="1"/>
        <v>0</v>
      </c>
      <c r="K58" s="72">
        <f t="shared" si="4"/>
        <v>0</v>
      </c>
      <c r="L58" s="165"/>
    </row>
    <row r="59" spans="1:12" ht="34.5" customHeight="1">
      <c r="A59" s="186">
        <v>14</v>
      </c>
      <c r="B59" s="180" t="s">
        <v>183</v>
      </c>
      <c r="C59" s="164" t="s">
        <v>46</v>
      </c>
      <c r="D59" s="85" t="s">
        <v>47</v>
      </c>
      <c r="E59" s="85" t="s">
        <v>48</v>
      </c>
      <c r="F59" s="78" t="s">
        <v>260</v>
      </c>
      <c r="G59" s="85" t="s">
        <v>47</v>
      </c>
      <c r="H59" s="94">
        <v>0</v>
      </c>
      <c r="I59" s="94">
        <v>0</v>
      </c>
      <c r="J59" s="109">
        <f t="shared" si="1"/>
        <v>0</v>
      </c>
      <c r="K59" s="72">
        <f t="shared" si="4"/>
        <v>0</v>
      </c>
      <c r="L59" s="165"/>
    </row>
    <row r="60" spans="1:12" ht="31.5" customHeight="1">
      <c r="A60" s="188"/>
      <c r="B60" s="181"/>
      <c r="C60" s="165"/>
      <c r="D60" s="85" t="s">
        <v>47</v>
      </c>
      <c r="E60" s="85" t="s">
        <v>48</v>
      </c>
      <c r="F60" s="78" t="s">
        <v>260</v>
      </c>
      <c r="G60" s="85" t="s">
        <v>96</v>
      </c>
      <c r="H60" s="94">
        <v>0</v>
      </c>
      <c r="I60" s="94">
        <v>0</v>
      </c>
      <c r="J60" s="109">
        <f t="shared" si="1"/>
        <v>0</v>
      </c>
      <c r="K60" s="72">
        <f t="shared" si="4"/>
        <v>0</v>
      </c>
      <c r="L60" s="165"/>
    </row>
    <row r="61" spans="1:12" ht="30.75" customHeight="1">
      <c r="A61" s="188"/>
      <c r="B61" s="181"/>
      <c r="C61" s="165"/>
      <c r="D61" s="178" t="s">
        <v>47</v>
      </c>
      <c r="E61" s="178" t="s">
        <v>48</v>
      </c>
      <c r="F61" s="78" t="s">
        <v>261</v>
      </c>
      <c r="G61" s="85" t="s">
        <v>96</v>
      </c>
      <c r="H61" s="94">
        <v>0</v>
      </c>
      <c r="I61" s="94">
        <v>0</v>
      </c>
      <c r="J61" s="109">
        <f t="shared" si="1"/>
        <v>0</v>
      </c>
      <c r="K61" s="72">
        <f t="shared" si="4"/>
        <v>0</v>
      </c>
      <c r="L61" s="165"/>
    </row>
    <row r="62" spans="1:12" ht="24" customHeight="1">
      <c r="A62" s="188"/>
      <c r="B62" s="181"/>
      <c r="C62" s="166"/>
      <c r="D62" s="171"/>
      <c r="E62" s="171"/>
      <c r="F62" s="78" t="s">
        <v>286</v>
      </c>
      <c r="G62" s="85" t="s">
        <v>96</v>
      </c>
      <c r="H62" s="94">
        <v>0</v>
      </c>
      <c r="I62" s="94">
        <v>0</v>
      </c>
      <c r="J62" s="109">
        <f t="shared" si="1"/>
        <v>0</v>
      </c>
      <c r="K62" s="72">
        <f t="shared" si="4"/>
        <v>0</v>
      </c>
      <c r="L62" s="165"/>
    </row>
    <row r="63" spans="1:12" ht="15.75">
      <c r="A63" s="187"/>
      <c r="B63" s="182"/>
      <c r="C63" s="173" t="s">
        <v>58</v>
      </c>
      <c r="D63" s="174"/>
      <c r="E63" s="174"/>
      <c r="F63" s="174"/>
      <c r="G63" s="175"/>
      <c r="H63" s="94">
        <f>SUM(H59:H60)</f>
        <v>0</v>
      </c>
      <c r="I63" s="94">
        <f>SUM(I59:I60)</f>
        <v>0</v>
      </c>
      <c r="J63" s="109">
        <f t="shared" si="1"/>
        <v>0</v>
      </c>
      <c r="K63" s="72">
        <f t="shared" si="4"/>
        <v>0</v>
      </c>
      <c r="L63" s="166"/>
    </row>
    <row r="64" spans="1:12" ht="55.5" customHeight="1">
      <c r="A64" s="186">
        <v>15</v>
      </c>
      <c r="B64" s="180" t="s">
        <v>202</v>
      </c>
      <c r="C64" s="47" t="s">
        <v>46</v>
      </c>
      <c r="D64" s="85" t="s">
        <v>47</v>
      </c>
      <c r="E64" s="85" t="s">
        <v>48</v>
      </c>
      <c r="F64" s="78" t="s">
        <v>236</v>
      </c>
      <c r="G64" s="85" t="s">
        <v>47</v>
      </c>
      <c r="H64" s="94">
        <v>0</v>
      </c>
      <c r="I64" s="94">
        <v>0</v>
      </c>
      <c r="J64" s="109">
        <f t="shared" si="1"/>
        <v>0</v>
      </c>
      <c r="K64" s="72">
        <f t="shared" si="4"/>
        <v>0</v>
      </c>
      <c r="L64" s="164" t="s">
        <v>198</v>
      </c>
    </row>
    <row r="65" spans="1:12" ht="15.75">
      <c r="A65" s="187"/>
      <c r="B65" s="182"/>
      <c r="C65" s="173" t="s">
        <v>59</v>
      </c>
      <c r="D65" s="174"/>
      <c r="E65" s="174"/>
      <c r="F65" s="174"/>
      <c r="G65" s="175"/>
      <c r="H65" s="94">
        <f>H64</f>
        <v>0</v>
      </c>
      <c r="I65" s="94">
        <f>I64</f>
        <v>0</v>
      </c>
      <c r="J65" s="109">
        <f t="shared" si="1"/>
        <v>0</v>
      </c>
      <c r="K65" s="72">
        <f t="shared" si="4"/>
        <v>0</v>
      </c>
      <c r="L65" s="165"/>
    </row>
    <row r="66" spans="1:12" ht="14.25" customHeight="1">
      <c r="A66" s="186">
        <v>16</v>
      </c>
      <c r="B66" s="180" t="s">
        <v>203</v>
      </c>
      <c r="C66" s="164" t="s">
        <v>46</v>
      </c>
      <c r="D66" s="178" t="s">
        <v>47</v>
      </c>
      <c r="E66" s="178" t="s">
        <v>48</v>
      </c>
      <c r="F66" s="218" t="s">
        <v>262</v>
      </c>
      <c r="G66" s="85" t="s">
        <v>47</v>
      </c>
      <c r="H66" s="94">
        <v>0</v>
      </c>
      <c r="I66" s="94">
        <v>0</v>
      </c>
      <c r="J66" s="109">
        <f t="shared" si="1"/>
        <v>0</v>
      </c>
      <c r="K66" s="72">
        <f t="shared" si="4"/>
        <v>0</v>
      </c>
      <c r="L66" s="165"/>
    </row>
    <row r="67" spans="1:12" ht="18" customHeight="1">
      <c r="A67" s="188"/>
      <c r="B67" s="181"/>
      <c r="C67" s="165"/>
      <c r="D67" s="179"/>
      <c r="E67" s="179"/>
      <c r="F67" s="219"/>
      <c r="G67" s="85" t="s">
        <v>96</v>
      </c>
      <c r="H67" s="94">
        <v>0</v>
      </c>
      <c r="I67" s="94">
        <v>0</v>
      </c>
      <c r="J67" s="109">
        <f t="shared" si="1"/>
        <v>0</v>
      </c>
      <c r="K67" s="72">
        <f t="shared" si="4"/>
        <v>0</v>
      </c>
      <c r="L67" s="165"/>
    </row>
    <row r="68" spans="1:12" ht="31.5" customHeight="1">
      <c r="A68" s="188"/>
      <c r="B68" s="181"/>
      <c r="C68" s="166"/>
      <c r="D68" s="171"/>
      <c r="E68" s="171"/>
      <c r="F68" s="138" t="s">
        <v>361</v>
      </c>
      <c r="G68" s="137" t="s">
        <v>47</v>
      </c>
      <c r="H68" s="94">
        <v>0</v>
      </c>
      <c r="I68" s="94">
        <v>0</v>
      </c>
      <c r="J68" s="109">
        <v>0</v>
      </c>
      <c r="K68" s="72">
        <f t="shared" si="4"/>
        <v>0</v>
      </c>
      <c r="L68" s="165"/>
    </row>
    <row r="69" spans="1:12" ht="15.75">
      <c r="A69" s="187"/>
      <c r="B69" s="182"/>
      <c r="C69" s="173" t="s">
        <v>204</v>
      </c>
      <c r="D69" s="174"/>
      <c r="E69" s="174"/>
      <c r="F69" s="174"/>
      <c r="G69" s="175"/>
      <c r="H69" s="94">
        <f>SUM(H66:H68)</f>
        <v>0</v>
      </c>
      <c r="I69" s="94">
        <f>I67</f>
        <v>0</v>
      </c>
      <c r="J69" s="109">
        <f t="shared" si="1"/>
        <v>0</v>
      </c>
      <c r="K69" s="72">
        <f t="shared" si="4"/>
        <v>0</v>
      </c>
      <c r="L69" s="166"/>
    </row>
    <row r="70" spans="1:12" ht="47.25" customHeight="1">
      <c r="A70" s="186">
        <v>17</v>
      </c>
      <c r="B70" s="180" t="s">
        <v>205</v>
      </c>
      <c r="C70" s="47" t="s">
        <v>46</v>
      </c>
      <c r="D70" s="85" t="s">
        <v>47</v>
      </c>
      <c r="E70" s="85" t="s">
        <v>93</v>
      </c>
      <c r="F70" s="78" t="s">
        <v>234</v>
      </c>
      <c r="G70" s="85" t="s">
        <v>47</v>
      </c>
      <c r="H70" s="94">
        <v>0</v>
      </c>
      <c r="I70" s="94">
        <v>0</v>
      </c>
      <c r="J70" s="109">
        <f t="shared" si="1"/>
        <v>0</v>
      </c>
      <c r="K70" s="72">
        <f t="shared" si="4"/>
        <v>0</v>
      </c>
      <c r="L70" s="164" t="s">
        <v>103</v>
      </c>
    </row>
    <row r="71" spans="1:12" ht="47.25" customHeight="1">
      <c r="A71" s="188"/>
      <c r="B71" s="181"/>
      <c r="C71" s="47" t="s">
        <v>46</v>
      </c>
      <c r="D71" s="85" t="s">
        <v>47</v>
      </c>
      <c r="E71" s="85" t="s">
        <v>48</v>
      </c>
      <c r="F71" s="78" t="s">
        <v>234</v>
      </c>
      <c r="G71" s="85" t="s">
        <v>47</v>
      </c>
      <c r="H71" s="94">
        <v>50</v>
      </c>
      <c r="I71" s="94">
        <v>50</v>
      </c>
      <c r="J71" s="109">
        <f>I71</f>
        <v>50</v>
      </c>
      <c r="K71" s="72">
        <f t="shared" si="4"/>
        <v>150</v>
      </c>
      <c r="L71" s="165"/>
    </row>
    <row r="72" spans="1:12" ht="15.75">
      <c r="A72" s="187"/>
      <c r="B72" s="182"/>
      <c r="C72" s="173" t="s">
        <v>206</v>
      </c>
      <c r="D72" s="174"/>
      <c r="E72" s="174"/>
      <c r="F72" s="174"/>
      <c r="G72" s="175"/>
      <c r="H72" s="94">
        <f>SUM(H70:H71)</f>
        <v>50</v>
      </c>
      <c r="I72" s="94">
        <f>SUM(I70:I71)</f>
        <v>50</v>
      </c>
      <c r="J72" s="109">
        <f t="shared" si="1"/>
        <v>50</v>
      </c>
      <c r="K72" s="72">
        <f t="shared" si="4"/>
        <v>150</v>
      </c>
      <c r="L72" s="166"/>
    </row>
    <row r="73" spans="1:12" s="41" customFormat="1" ht="31.5">
      <c r="A73" s="120"/>
      <c r="B73" s="84" t="s">
        <v>78</v>
      </c>
      <c r="C73" s="81" t="s">
        <v>34</v>
      </c>
      <c r="D73" s="82" t="s">
        <v>34</v>
      </c>
      <c r="E73" s="82" t="s">
        <v>34</v>
      </c>
      <c r="F73" s="82" t="s">
        <v>34</v>
      </c>
      <c r="G73" s="82" t="s">
        <v>34</v>
      </c>
      <c r="H73" s="95">
        <f>H77+H79+H81+H84+H87+H89+H91+H93+H95</f>
        <v>1885.6999999999998</v>
      </c>
      <c r="I73" s="95">
        <f>I77+I79+I81+I84+I87+I89+I91+I93+I95</f>
        <v>0</v>
      </c>
      <c r="J73" s="93">
        <f t="shared" si="1"/>
        <v>0</v>
      </c>
      <c r="K73" s="71">
        <f t="shared" si="4"/>
        <v>1885.6999999999998</v>
      </c>
      <c r="L73" s="83" t="s">
        <v>34</v>
      </c>
    </row>
    <row r="74" spans="1:12" ht="40.5" customHeight="1">
      <c r="A74" s="186">
        <v>18</v>
      </c>
      <c r="B74" s="213" t="s">
        <v>287</v>
      </c>
      <c r="C74" s="164" t="s">
        <v>46</v>
      </c>
      <c r="D74" s="178" t="s">
        <v>47</v>
      </c>
      <c r="E74" s="85" t="s">
        <v>48</v>
      </c>
      <c r="F74" s="78" t="s">
        <v>365</v>
      </c>
      <c r="G74" s="85" t="s">
        <v>47</v>
      </c>
      <c r="H74" s="94">
        <v>180.1</v>
      </c>
      <c r="I74" s="94">
        <v>0</v>
      </c>
      <c r="J74" s="109">
        <f t="shared" si="1"/>
        <v>0</v>
      </c>
      <c r="K74" s="72">
        <f t="shared" si="4"/>
        <v>180.1</v>
      </c>
      <c r="L74" s="164" t="s">
        <v>160</v>
      </c>
    </row>
    <row r="75" spans="1:12" ht="38.25" customHeight="1">
      <c r="A75" s="188"/>
      <c r="B75" s="214"/>
      <c r="C75" s="165"/>
      <c r="D75" s="179"/>
      <c r="E75" s="178" t="s">
        <v>48</v>
      </c>
      <c r="F75" s="170" t="s">
        <v>366</v>
      </c>
      <c r="G75" s="85" t="s">
        <v>47</v>
      </c>
      <c r="H75" s="94">
        <v>1277.8</v>
      </c>
      <c r="I75" s="94">
        <v>0</v>
      </c>
      <c r="J75" s="109">
        <f t="shared" si="1"/>
        <v>0</v>
      </c>
      <c r="K75" s="72">
        <f t="shared" si="4"/>
        <v>1277.8</v>
      </c>
      <c r="L75" s="165"/>
    </row>
    <row r="76" spans="1:12" ht="47.25" customHeight="1">
      <c r="A76" s="188"/>
      <c r="B76" s="214"/>
      <c r="C76" s="166"/>
      <c r="D76" s="171"/>
      <c r="E76" s="171"/>
      <c r="F76" s="185"/>
      <c r="G76" s="85" t="s">
        <v>96</v>
      </c>
      <c r="H76" s="94">
        <v>277.8</v>
      </c>
      <c r="I76" s="94">
        <v>0</v>
      </c>
      <c r="J76" s="109">
        <f t="shared" si="1"/>
        <v>0</v>
      </c>
      <c r="K76" s="72">
        <f t="shared" si="4"/>
        <v>277.8</v>
      </c>
      <c r="L76" s="165"/>
    </row>
    <row r="77" spans="1:12" ht="39.75" customHeight="1">
      <c r="A77" s="187"/>
      <c r="B77" s="215"/>
      <c r="C77" s="173" t="s">
        <v>75</v>
      </c>
      <c r="D77" s="174"/>
      <c r="E77" s="174"/>
      <c r="F77" s="174"/>
      <c r="G77" s="175"/>
      <c r="H77" s="94">
        <f>SUM(H74:H76)</f>
        <v>1735.6999999999998</v>
      </c>
      <c r="I77" s="94">
        <f>SUM(I74:I76)</f>
        <v>0</v>
      </c>
      <c r="J77" s="109">
        <f t="shared" si="1"/>
        <v>0</v>
      </c>
      <c r="K77" s="72">
        <f t="shared" si="4"/>
        <v>1735.6999999999998</v>
      </c>
      <c r="L77" s="166"/>
    </row>
    <row r="78" spans="1:12" ht="87" customHeight="1" hidden="1">
      <c r="A78" s="120"/>
      <c r="B78" s="180" t="s">
        <v>79</v>
      </c>
      <c r="C78" s="47" t="s">
        <v>46</v>
      </c>
      <c r="D78" s="85" t="s">
        <v>47</v>
      </c>
      <c r="E78" s="85" t="s">
        <v>95</v>
      </c>
      <c r="F78" s="85"/>
      <c r="G78" s="85"/>
      <c r="H78" s="94"/>
      <c r="I78" s="94"/>
      <c r="J78" s="109">
        <f t="shared" si="1"/>
        <v>0</v>
      </c>
      <c r="K78" s="72">
        <f t="shared" si="4"/>
        <v>0</v>
      </c>
      <c r="L78" s="164"/>
    </row>
    <row r="79" spans="1:12" ht="15.75" customHeight="1" hidden="1">
      <c r="A79" s="120"/>
      <c r="B79" s="182"/>
      <c r="C79" s="173" t="s">
        <v>76</v>
      </c>
      <c r="D79" s="174"/>
      <c r="E79" s="174"/>
      <c r="F79" s="174"/>
      <c r="G79" s="175"/>
      <c r="H79" s="94"/>
      <c r="I79" s="94"/>
      <c r="J79" s="109">
        <f t="shared" si="1"/>
        <v>0</v>
      </c>
      <c r="K79" s="72">
        <f t="shared" si="4"/>
        <v>0</v>
      </c>
      <c r="L79" s="166"/>
    </row>
    <row r="80" spans="1:12" ht="34.5" customHeight="1" hidden="1">
      <c r="A80" s="120"/>
      <c r="B80" s="180" t="s">
        <v>80</v>
      </c>
      <c r="C80" s="47"/>
      <c r="D80" s="85"/>
      <c r="E80" s="85"/>
      <c r="F80" s="85"/>
      <c r="G80" s="85"/>
      <c r="H80" s="94"/>
      <c r="I80" s="94"/>
      <c r="J80" s="109">
        <f t="shared" si="1"/>
        <v>0</v>
      </c>
      <c r="K80" s="72">
        <f t="shared" si="4"/>
        <v>0</v>
      </c>
      <c r="L80" s="164"/>
    </row>
    <row r="81" spans="1:12" ht="15.75" customHeight="1" hidden="1">
      <c r="A81" s="120"/>
      <c r="B81" s="182"/>
      <c r="C81" s="173" t="s">
        <v>77</v>
      </c>
      <c r="D81" s="174"/>
      <c r="E81" s="174"/>
      <c r="F81" s="174"/>
      <c r="G81" s="175"/>
      <c r="H81" s="94"/>
      <c r="I81" s="94"/>
      <c r="J81" s="109">
        <f t="shared" si="1"/>
        <v>0</v>
      </c>
      <c r="K81" s="72">
        <f t="shared" si="4"/>
        <v>0</v>
      </c>
      <c r="L81" s="166"/>
    </row>
    <row r="82" spans="1:12" ht="138.75" customHeight="1">
      <c r="A82" s="120">
        <v>19</v>
      </c>
      <c r="B82" s="89" t="s">
        <v>166</v>
      </c>
      <c r="C82" s="172" t="s">
        <v>97</v>
      </c>
      <c r="D82" s="85" t="s">
        <v>98</v>
      </c>
      <c r="E82" s="85" t="s">
        <v>48</v>
      </c>
      <c r="F82" s="78" t="s">
        <v>263</v>
      </c>
      <c r="G82" s="85" t="s">
        <v>187</v>
      </c>
      <c r="H82" s="94">
        <v>0</v>
      </c>
      <c r="I82" s="94">
        <v>0</v>
      </c>
      <c r="J82" s="109">
        <f t="shared" si="1"/>
        <v>0</v>
      </c>
      <c r="K82" s="72">
        <f t="shared" si="4"/>
        <v>0</v>
      </c>
      <c r="L82" s="172" t="s">
        <v>161</v>
      </c>
    </row>
    <row r="83" spans="1:12" ht="15.75" customHeight="1" hidden="1">
      <c r="A83" s="120"/>
      <c r="B83" s="89" t="s">
        <v>179</v>
      </c>
      <c r="C83" s="172"/>
      <c r="D83" s="88" t="s">
        <v>98</v>
      </c>
      <c r="E83" s="88" t="s">
        <v>48</v>
      </c>
      <c r="F83" s="85" t="s">
        <v>180</v>
      </c>
      <c r="G83" s="85" t="s">
        <v>96</v>
      </c>
      <c r="H83" s="94"/>
      <c r="I83" s="94"/>
      <c r="J83" s="109">
        <f t="shared" si="1"/>
        <v>0</v>
      </c>
      <c r="K83" s="72">
        <f t="shared" si="4"/>
        <v>0</v>
      </c>
      <c r="L83" s="172"/>
    </row>
    <row r="84" spans="1:12" ht="15.75">
      <c r="A84" s="120">
        <v>20</v>
      </c>
      <c r="B84" s="89"/>
      <c r="C84" s="211" t="s">
        <v>76</v>
      </c>
      <c r="D84" s="211"/>
      <c r="E84" s="211"/>
      <c r="F84" s="211"/>
      <c r="G84" s="211"/>
      <c r="H84" s="94">
        <f>H82</f>
        <v>0</v>
      </c>
      <c r="I84" s="94">
        <f>I82</f>
        <v>0</v>
      </c>
      <c r="J84" s="109">
        <f t="shared" si="1"/>
        <v>0</v>
      </c>
      <c r="K84" s="72">
        <f aca="true" t="shared" si="5" ref="K84:K110">SUM(H84:J84)</f>
        <v>0</v>
      </c>
      <c r="L84" s="172"/>
    </row>
    <row r="85" spans="1:12" ht="31.5" customHeight="1">
      <c r="A85" s="186">
        <v>21</v>
      </c>
      <c r="B85" s="180" t="s">
        <v>167</v>
      </c>
      <c r="C85" s="164" t="s">
        <v>46</v>
      </c>
      <c r="D85" s="178" t="s">
        <v>47</v>
      </c>
      <c r="E85" s="178" t="s">
        <v>48</v>
      </c>
      <c r="F85" s="170" t="s">
        <v>364</v>
      </c>
      <c r="G85" s="85" t="s">
        <v>47</v>
      </c>
      <c r="H85" s="94">
        <v>150</v>
      </c>
      <c r="I85" s="94">
        <v>0</v>
      </c>
      <c r="J85" s="109">
        <f aca="true" t="shared" si="6" ref="J85:J109">I85</f>
        <v>0</v>
      </c>
      <c r="K85" s="72">
        <f t="shared" si="5"/>
        <v>150</v>
      </c>
      <c r="L85" s="164" t="s">
        <v>360</v>
      </c>
    </row>
    <row r="86" spans="1:12" ht="31.5" customHeight="1">
      <c r="A86" s="188"/>
      <c r="B86" s="181"/>
      <c r="C86" s="166"/>
      <c r="D86" s="171"/>
      <c r="E86" s="171"/>
      <c r="F86" s="171"/>
      <c r="G86" s="85" t="s">
        <v>96</v>
      </c>
      <c r="H86" s="94">
        <v>0</v>
      </c>
      <c r="I86" s="94">
        <v>0</v>
      </c>
      <c r="J86" s="109">
        <f t="shared" si="6"/>
        <v>0</v>
      </c>
      <c r="K86" s="72">
        <f t="shared" si="5"/>
        <v>0</v>
      </c>
      <c r="L86" s="165"/>
    </row>
    <row r="87" spans="1:12" ht="15.75">
      <c r="A87" s="187"/>
      <c r="B87" s="182"/>
      <c r="C87" s="173" t="s">
        <v>77</v>
      </c>
      <c r="D87" s="174"/>
      <c r="E87" s="174"/>
      <c r="F87" s="174"/>
      <c r="G87" s="175"/>
      <c r="H87" s="94">
        <f>SUM(H85:H86)</f>
        <v>150</v>
      </c>
      <c r="I87" s="94">
        <f>SUM(I85:I86)</f>
        <v>0</v>
      </c>
      <c r="J87" s="109">
        <f t="shared" si="6"/>
        <v>0</v>
      </c>
      <c r="K87" s="72">
        <f t="shared" si="5"/>
        <v>150</v>
      </c>
      <c r="L87" s="166"/>
    </row>
    <row r="88" spans="1:12" ht="78.75" customHeight="1" hidden="1">
      <c r="A88" s="120"/>
      <c r="B88" s="180" t="s">
        <v>81</v>
      </c>
      <c r="C88" s="47" t="s">
        <v>46</v>
      </c>
      <c r="D88" s="85" t="s">
        <v>47</v>
      </c>
      <c r="E88" s="85" t="s">
        <v>95</v>
      </c>
      <c r="F88" s="85"/>
      <c r="G88" s="85"/>
      <c r="H88" s="94"/>
      <c r="I88" s="94"/>
      <c r="J88" s="109">
        <f t="shared" si="6"/>
        <v>0</v>
      </c>
      <c r="K88" s="72">
        <f t="shared" si="5"/>
        <v>0</v>
      </c>
      <c r="L88" s="164"/>
    </row>
    <row r="89" spans="1:12" ht="15.75" customHeight="1" hidden="1">
      <c r="A89" s="120"/>
      <c r="B89" s="182"/>
      <c r="C89" s="173" t="s">
        <v>87</v>
      </c>
      <c r="D89" s="174"/>
      <c r="E89" s="174"/>
      <c r="F89" s="174"/>
      <c r="G89" s="175"/>
      <c r="H89" s="94"/>
      <c r="I89" s="94"/>
      <c r="J89" s="109">
        <f t="shared" si="6"/>
        <v>0</v>
      </c>
      <c r="K89" s="72">
        <f t="shared" si="5"/>
        <v>0</v>
      </c>
      <c r="L89" s="166"/>
    </row>
    <row r="90" spans="1:12" ht="78.75" customHeight="1" hidden="1">
      <c r="A90" s="120"/>
      <c r="B90" s="180" t="s">
        <v>82</v>
      </c>
      <c r="C90" s="47" t="s">
        <v>46</v>
      </c>
      <c r="D90" s="85" t="s">
        <v>47</v>
      </c>
      <c r="E90" s="85" t="s">
        <v>95</v>
      </c>
      <c r="F90" s="85"/>
      <c r="G90" s="85"/>
      <c r="H90" s="94"/>
      <c r="I90" s="94"/>
      <c r="J90" s="109">
        <f t="shared" si="6"/>
        <v>0</v>
      </c>
      <c r="K90" s="72">
        <f t="shared" si="5"/>
        <v>0</v>
      </c>
      <c r="L90" s="164"/>
    </row>
    <row r="91" spans="1:12" ht="15.75" customHeight="1" hidden="1">
      <c r="A91" s="120"/>
      <c r="B91" s="182"/>
      <c r="C91" s="173" t="s">
        <v>88</v>
      </c>
      <c r="D91" s="174"/>
      <c r="E91" s="174"/>
      <c r="F91" s="174"/>
      <c r="G91" s="175"/>
      <c r="H91" s="94"/>
      <c r="I91" s="94"/>
      <c r="J91" s="109">
        <f t="shared" si="6"/>
        <v>0</v>
      </c>
      <c r="K91" s="72">
        <f t="shared" si="5"/>
        <v>0</v>
      </c>
      <c r="L91" s="166"/>
    </row>
    <row r="92" spans="1:12" ht="78.75" customHeight="1">
      <c r="A92" s="186">
        <v>22</v>
      </c>
      <c r="B92" s="180" t="s">
        <v>168</v>
      </c>
      <c r="C92" s="47" t="s">
        <v>46</v>
      </c>
      <c r="D92" s="85" t="s">
        <v>47</v>
      </c>
      <c r="E92" s="85" t="s">
        <v>48</v>
      </c>
      <c r="F92" s="78" t="s">
        <v>264</v>
      </c>
      <c r="G92" s="85" t="s">
        <v>47</v>
      </c>
      <c r="H92" s="94">
        <v>0</v>
      </c>
      <c r="I92" s="94">
        <v>0</v>
      </c>
      <c r="J92" s="109">
        <f t="shared" si="6"/>
        <v>0</v>
      </c>
      <c r="K92" s="72">
        <f t="shared" si="5"/>
        <v>0</v>
      </c>
      <c r="L92" s="164" t="s">
        <v>163</v>
      </c>
    </row>
    <row r="93" spans="1:12" ht="15.75">
      <c r="A93" s="187"/>
      <c r="B93" s="182"/>
      <c r="C93" s="173" t="s">
        <v>86</v>
      </c>
      <c r="D93" s="174"/>
      <c r="E93" s="174"/>
      <c r="F93" s="174"/>
      <c r="G93" s="175"/>
      <c r="H93" s="94">
        <f>SUM(H92)</f>
        <v>0</v>
      </c>
      <c r="I93" s="94">
        <f>SUM(I92)</f>
        <v>0</v>
      </c>
      <c r="J93" s="109">
        <f t="shared" si="6"/>
        <v>0</v>
      </c>
      <c r="K93" s="72">
        <f t="shared" si="5"/>
        <v>0</v>
      </c>
      <c r="L93" s="166"/>
    </row>
    <row r="94" spans="1:12" ht="47.25" customHeight="1" hidden="1">
      <c r="A94" s="120"/>
      <c r="B94" s="180" t="s">
        <v>83</v>
      </c>
      <c r="C94" s="47" t="s">
        <v>97</v>
      </c>
      <c r="D94" s="85" t="s">
        <v>98</v>
      </c>
      <c r="E94" s="85" t="s">
        <v>48</v>
      </c>
      <c r="F94" s="85"/>
      <c r="G94" s="85"/>
      <c r="H94" s="94"/>
      <c r="I94" s="94"/>
      <c r="J94" s="93">
        <f t="shared" si="6"/>
        <v>0</v>
      </c>
      <c r="K94" s="71">
        <f t="shared" si="5"/>
        <v>0</v>
      </c>
      <c r="L94" s="164"/>
    </row>
    <row r="95" spans="1:12" ht="15.75" customHeight="1" hidden="1">
      <c r="A95" s="120"/>
      <c r="B95" s="182"/>
      <c r="C95" s="173" t="s">
        <v>89</v>
      </c>
      <c r="D95" s="174"/>
      <c r="E95" s="174"/>
      <c r="F95" s="174"/>
      <c r="G95" s="175"/>
      <c r="H95" s="94"/>
      <c r="I95" s="94"/>
      <c r="J95" s="93">
        <f t="shared" si="6"/>
        <v>0</v>
      </c>
      <c r="K95" s="71">
        <f t="shared" si="5"/>
        <v>0</v>
      </c>
      <c r="L95" s="166"/>
    </row>
    <row r="96" spans="1:12" s="41" customFormat="1" ht="31.5">
      <c r="A96" s="120">
        <v>23</v>
      </c>
      <c r="B96" s="84" t="s">
        <v>359</v>
      </c>
      <c r="C96" s="81" t="s">
        <v>34</v>
      </c>
      <c r="D96" s="82" t="s">
        <v>34</v>
      </c>
      <c r="E96" s="82" t="s">
        <v>34</v>
      </c>
      <c r="F96" s="82" t="s">
        <v>34</v>
      </c>
      <c r="G96" s="82" t="s">
        <v>34</v>
      </c>
      <c r="H96" s="95">
        <f>H107+H102</f>
        <v>6336.809</v>
      </c>
      <c r="I96" s="95">
        <f>I107+I102</f>
        <v>6318.018</v>
      </c>
      <c r="J96" s="93">
        <f t="shared" si="6"/>
        <v>6318.018</v>
      </c>
      <c r="K96" s="71">
        <f t="shared" si="5"/>
        <v>18972.845</v>
      </c>
      <c r="L96" s="83" t="s">
        <v>34</v>
      </c>
    </row>
    <row r="97" spans="1:12" ht="15.75" customHeight="1">
      <c r="A97" s="186">
        <v>24</v>
      </c>
      <c r="B97" s="212" t="s">
        <v>85</v>
      </c>
      <c r="C97" s="164" t="s">
        <v>46</v>
      </c>
      <c r="D97" s="178" t="s">
        <v>47</v>
      </c>
      <c r="E97" s="178" t="s">
        <v>95</v>
      </c>
      <c r="F97" s="194" t="s">
        <v>237</v>
      </c>
      <c r="G97" s="85" t="s">
        <v>90</v>
      </c>
      <c r="H97" s="94">
        <v>2179.514</v>
      </c>
      <c r="I97" s="94">
        <f>H97</f>
        <v>2179.514</v>
      </c>
      <c r="J97" s="109">
        <f t="shared" si="6"/>
        <v>2179.514</v>
      </c>
      <c r="K97" s="72">
        <f t="shared" si="5"/>
        <v>6538.542</v>
      </c>
      <c r="L97" s="164" t="s">
        <v>162</v>
      </c>
    </row>
    <row r="98" spans="1:12" ht="15.75">
      <c r="A98" s="188"/>
      <c r="B98" s="212"/>
      <c r="C98" s="165"/>
      <c r="D98" s="179"/>
      <c r="E98" s="179"/>
      <c r="F98" s="176"/>
      <c r="G98" s="85" t="s">
        <v>91</v>
      </c>
      <c r="H98" s="94">
        <v>525.56</v>
      </c>
      <c r="I98" s="94">
        <v>508.75</v>
      </c>
      <c r="J98" s="109">
        <f t="shared" si="6"/>
        <v>508.75</v>
      </c>
      <c r="K98" s="72">
        <f t="shared" si="5"/>
        <v>1543.06</v>
      </c>
      <c r="L98" s="165"/>
    </row>
    <row r="99" spans="1:12" ht="15.75" customHeight="1">
      <c r="A99" s="188"/>
      <c r="B99" s="212"/>
      <c r="C99" s="165"/>
      <c r="D99" s="179"/>
      <c r="E99" s="179"/>
      <c r="F99" s="176"/>
      <c r="G99" s="85" t="s">
        <v>238</v>
      </c>
      <c r="H99" s="94">
        <v>658.213</v>
      </c>
      <c r="I99" s="94">
        <f>H99</f>
        <v>658.213</v>
      </c>
      <c r="J99" s="109">
        <f t="shared" si="6"/>
        <v>658.213</v>
      </c>
      <c r="K99" s="72">
        <f t="shared" si="5"/>
        <v>1974.639</v>
      </c>
      <c r="L99" s="165"/>
    </row>
    <row r="100" spans="1:12" ht="15.75">
      <c r="A100" s="188"/>
      <c r="B100" s="212"/>
      <c r="C100" s="165"/>
      <c r="D100" s="179"/>
      <c r="E100" s="179"/>
      <c r="F100" s="176"/>
      <c r="G100" s="85" t="s">
        <v>47</v>
      </c>
      <c r="H100" s="94">
        <v>832.95</v>
      </c>
      <c r="I100" s="94">
        <v>832.95</v>
      </c>
      <c r="J100" s="109">
        <f t="shared" si="6"/>
        <v>832.95</v>
      </c>
      <c r="K100" s="72">
        <f t="shared" si="5"/>
        <v>2498.8500000000004</v>
      </c>
      <c r="L100" s="165"/>
    </row>
    <row r="101" spans="1:12" ht="15.75">
      <c r="A101" s="188"/>
      <c r="B101" s="212"/>
      <c r="C101" s="165"/>
      <c r="D101" s="179"/>
      <c r="E101" s="179"/>
      <c r="F101" s="176"/>
      <c r="G101" s="85" t="s">
        <v>51</v>
      </c>
      <c r="H101" s="94">
        <v>10</v>
      </c>
      <c r="I101" s="94">
        <v>10</v>
      </c>
      <c r="J101" s="109">
        <v>10</v>
      </c>
      <c r="K101" s="72">
        <f t="shared" si="5"/>
        <v>30</v>
      </c>
      <c r="L101" s="165"/>
    </row>
    <row r="102" spans="1:12" ht="15.75">
      <c r="A102" s="187"/>
      <c r="B102" s="212"/>
      <c r="C102" s="173" t="s">
        <v>84</v>
      </c>
      <c r="D102" s="174"/>
      <c r="E102" s="174"/>
      <c r="F102" s="174"/>
      <c r="G102" s="175"/>
      <c r="H102" s="94">
        <f>SUM(H97:H101)</f>
        <v>4206.237</v>
      </c>
      <c r="I102" s="94">
        <f>SUM(I97:I101)</f>
        <v>4189.427</v>
      </c>
      <c r="J102" s="109">
        <f t="shared" si="6"/>
        <v>4189.427</v>
      </c>
      <c r="K102" s="72">
        <f t="shared" si="5"/>
        <v>12585.091</v>
      </c>
      <c r="L102" s="165"/>
    </row>
    <row r="103" spans="1:12" ht="15.75">
      <c r="A103" s="186">
        <v>25</v>
      </c>
      <c r="B103" s="212" t="s">
        <v>165</v>
      </c>
      <c r="C103" s="165" t="s">
        <v>46</v>
      </c>
      <c r="D103" s="179" t="s">
        <v>47</v>
      </c>
      <c r="E103" s="179" t="s">
        <v>95</v>
      </c>
      <c r="F103" s="194" t="s">
        <v>229</v>
      </c>
      <c r="G103" s="85" t="s">
        <v>90</v>
      </c>
      <c r="H103" s="94">
        <v>0</v>
      </c>
      <c r="I103" s="94">
        <f>H103</f>
        <v>0</v>
      </c>
      <c r="J103" s="109">
        <f t="shared" si="6"/>
        <v>0</v>
      </c>
      <c r="K103" s="72">
        <f t="shared" si="5"/>
        <v>0</v>
      </c>
      <c r="L103" s="165"/>
    </row>
    <row r="104" spans="1:12" ht="15.75">
      <c r="A104" s="188"/>
      <c r="B104" s="212"/>
      <c r="C104" s="165"/>
      <c r="D104" s="179"/>
      <c r="E104" s="179"/>
      <c r="F104" s="176"/>
      <c r="G104" s="85" t="s">
        <v>91</v>
      </c>
      <c r="H104" s="94">
        <v>0</v>
      </c>
      <c r="I104" s="94">
        <v>0</v>
      </c>
      <c r="J104" s="109">
        <v>0</v>
      </c>
      <c r="K104" s="72">
        <f t="shared" si="5"/>
        <v>0</v>
      </c>
      <c r="L104" s="165"/>
    </row>
    <row r="105" spans="1:12" ht="15.75">
      <c r="A105" s="188"/>
      <c r="B105" s="212"/>
      <c r="C105" s="165"/>
      <c r="D105" s="179"/>
      <c r="E105" s="179"/>
      <c r="F105" s="176"/>
      <c r="G105" s="85" t="s">
        <v>238</v>
      </c>
      <c r="H105" s="94">
        <v>0</v>
      </c>
      <c r="I105" s="94">
        <v>0</v>
      </c>
      <c r="J105" s="109">
        <f t="shared" si="6"/>
        <v>0</v>
      </c>
      <c r="K105" s="72">
        <f t="shared" si="5"/>
        <v>0</v>
      </c>
      <c r="L105" s="165"/>
    </row>
    <row r="106" spans="1:12" ht="15.75">
      <c r="A106" s="188"/>
      <c r="B106" s="212"/>
      <c r="C106" s="166"/>
      <c r="D106" s="171"/>
      <c r="E106" s="171"/>
      <c r="F106" s="176"/>
      <c r="G106" s="85" t="s">
        <v>47</v>
      </c>
      <c r="H106" s="94">
        <v>2130.572</v>
      </c>
      <c r="I106" s="94">
        <v>2128.591</v>
      </c>
      <c r="J106" s="109">
        <f t="shared" si="6"/>
        <v>2128.591</v>
      </c>
      <c r="K106" s="72">
        <f t="shared" si="5"/>
        <v>6387.754000000001</v>
      </c>
      <c r="L106" s="165"/>
    </row>
    <row r="107" spans="1:12" ht="15.75">
      <c r="A107" s="187"/>
      <c r="B107" s="212"/>
      <c r="C107" s="173" t="s">
        <v>164</v>
      </c>
      <c r="D107" s="174"/>
      <c r="E107" s="174"/>
      <c r="F107" s="174"/>
      <c r="G107" s="175"/>
      <c r="H107" s="94">
        <f>SUM(H103:H106)</f>
        <v>2130.572</v>
      </c>
      <c r="I107" s="94">
        <f>SUM(I103:I106)</f>
        <v>2128.591</v>
      </c>
      <c r="J107" s="109">
        <f t="shared" si="6"/>
        <v>2128.591</v>
      </c>
      <c r="K107" s="72">
        <f t="shared" si="5"/>
        <v>6387.754000000001</v>
      </c>
      <c r="L107" s="166"/>
    </row>
    <row r="108" spans="1:12" ht="15.75">
      <c r="A108" s="120">
        <v>26</v>
      </c>
      <c r="B108" s="90" t="s">
        <v>28</v>
      </c>
      <c r="C108" s="91" t="s">
        <v>34</v>
      </c>
      <c r="D108" s="85" t="s">
        <v>34</v>
      </c>
      <c r="E108" s="85" t="s">
        <v>34</v>
      </c>
      <c r="F108" s="85" t="s">
        <v>34</v>
      </c>
      <c r="G108" s="85" t="s">
        <v>34</v>
      </c>
      <c r="H108" s="96" t="s">
        <v>34</v>
      </c>
      <c r="I108" s="96" t="s">
        <v>34</v>
      </c>
      <c r="J108" s="109" t="str">
        <f t="shared" si="6"/>
        <v>х</v>
      </c>
      <c r="K108" s="72">
        <f t="shared" si="5"/>
        <v>0</v>
      </c>
      <c r="L108" s="83" t="s">
        <v>34</v>
      </c>
    </row>
    <row r="109" spans="1:12" ht="63">
      <c r="A109" s="120">
        <v>27</v>
      </c>
      <c r="B109" s="80"/>
      <c r="C109" s="47" t="s">
        <v>97</v>
      </c>
      <c r="D109" s="85" t="s">
        <v>98</v>
      </c>
      <c r="E109" s="85" t="s">
        <v>34</v>
      </c>
      <c r="F109" s="85" t="s">
        <v>34</v>
      </c>
      <c r="G109" s="85" t="s">
        <v>34</v>
      </c>
      <c r="H109" s="94">
        <f>H84</f>
        <v>0</v>
      </c>
      <c r="I109" s="94">
        <f>I84</f>
        <v>0</v>
      </c>
      <c r="J109" s="109">
        <f t="shared" si="6"/>
        <v>0</v>
      </c>
      <c r="K109" s="72">
        <f t="shared" si="5"/>
        <v>0</v>
      </c>
      <c r="L109" s="83" t="s">
        <v>34</v>
      </c>
    </row>
    <row r="110" spans="1:12" ht="47.25">
      <c r="A110" s="120">
        <v>28</v>
      </c>
      <c r="B110" s="80"/>
      <c r="C110" s="47" t="s">
        <v>46</v>
      </c>
      <c r="D110" s="85" t="s">
        <v>47</v>
      </c>
      <c r="E110" s="85" t="s">
        <v>34</v>
      </c>
      <c r="F110" s="85" t="s">
        <v>34</v>
      </c>
      <c r="G110" s="85" t="s">
        <v>34</v>
      </c>
      <c r="H110" s="94">
        <f>H10-H109</f>
        <v>36692.024000000005</v>
      </c>
      <c r="I110" s="94">
        <f>I10-I109</f>
        <v>34688.634999999995</v>
      </c>
      <c r="J110" s="94">
        <f>J10-J109</f>
        <v>34688.634999999995</v>
      </c>
      <c r="K110" s="72">
        <f t="shared" si="5"/>
        <v>106069.294</v>
      </c>
      <c r="L110" s="83" t="s">
        <v>34</v>
      </c>
    </row>
    <row r="111" spans="2:12" ht="15.75">
      <c r="B111" s="14"/>
      <c r="C111" s="10"/>
      <c r="D111" s="25"/>
      <c r="E111" s="25"/>
      <c r="F111" s="25"/>
      <c r="G111" s="25"/>
      <c r="H111" s="75"/>
      <c r="I111" s="75"/>
      <c r="J111" s="75"/>
      <c r="K111" s="35"/>
      <c r="L111" s="10"/>
    </row>
    <row r="112" spans="2:12" ht="15.75" hidden="1">
      <c r="B112" s="7" t="s">
        <v>159</v>
      </c>
      <c r="C112" s="7" t="s">
        <v>157</v>
      </c>
      <c r="D112" s="26"/>
      <c r="E112" s="27"/>
      <c r="F112" s="27"/>
      <c r="G112" s="27"/>
      <c r="H112" s="76"/>
      <c r="I112" s="76"/>
      <c r="J112" s="76"/>
      <c r="K112" s="35"/>
      <c r="L112" s="10"/>
    </row>
    <row r="113" spans="2:12" ht="15.75" hidden="1">
      <c r="B113" s="140"/>
      <c r="C113" s="140"/>
      <c r="D113" s="140"/>
      <c r="E113" s="27"/>
      <c r="F113" s="27"/>
      <c r="G113" s="27"/>
      <c r="H113" s="183"/>
      <c r="I113" s="183"/>
      <c r="J113" s="36"/>
      <c r="K113" s="35"/>
      <c r="L113" s="10"/>
    </row>
    <row r="114" spans="2:12" ht="15.75">
      <c r="B114" s="3"/>
      <c r="C114" s="3"/>
      <c r="D114" s="28"/>
      <c r="E114" s="27"/>
      <c r="F114" s="27"/>
      <c r="G114" s="27"/>
      <c r="H114" s="76"/>
      <c r="I114" s="76"/>
      <c r="J114" s="76"/>
      <c r="K114" s="35"/>
      <c r="L114" s="10"/>
    </row>
    <row r="115" spans="2:12" ht="15.75">
      <c r="B115" s="5"/>
      <c r="C115" s="9"/>
      <c r="D115" s="29"/>
      <c r="E115" s="29"/>
      <c r="F115" s="29"/>
      <c r="G115" s="29"/>
      <c r="H115" s="77"/>
      <c r="I115" s="77"/>
      <c r="J115" s="77"/>
      <c r="K115" s="35"/>
      <c r="L115" s="10"/>
    </row>
    <row r="116" spans="2:12" ht="15.75">
      <c r="B116" s="140"/>
      <c r="C116" s="140"/>
      <c r="D116" s="140"/>
      <c r="E116" s="27"/>
      <c r="F116" s="27"/>
      <c r="G116" s="27"/>
      <c r="H116" s="76"/>
      <c r="I116" s="76"/>
      <c r="J116" s="76"/>
      <c r="K116" s="34"/>
      <c r="L116" s="4"/>
    </row>
    <row r="117" spans="2:12" ht="15.75">
      <c r="B117" s="140"/>
      <c r="C117" s="140"/>
      <c r="D117" s="140"/>
      <c r="E117" s="27"/>
      <c r="F117" s="27"/>
      <c r="G117" s="27"/>
      <c r="H117" s="76"/>
      <c r="I117" s="76"/>
      <c r="J117" s="76"/>
      <c r="K117" s="34"/>
      <c r="L117" s="4"/>
    </row>
    <row r="118" spans="2:12" ht="15.75">
      <c r="B118" s="140"/>
      <c r="C118" s="140"/>
      <c r="D118" s="140"/>
      <c r="E118" s="27"/>
      <c r="F118" s="27"/>
      <c r="G118" s="27"/>
      <c r="H118" s="183"/>
      <c r="I118" s="183"/>
      <c r="J118" s="36"/>
      <c r="K118" s="34"/>
      <c r="L118" s="4"/>
    </row>
    <row r="119" spans="2:12" ht="15.75">
      <c r="B119" s="4"/>
      <c r="C119" s="4"/>
      <c r="D119" s="22"/>
      <c r="E119" s="22"/>
      <c r="F119" s="22"/>
      <c r="G119" s="22"/>
      <c r="H119" s="74"/>
      <c r="I119" s="74"/>
      <c r="J119" s="74"/>
      <c r="K119" s="34"/>
      <c r="L119" s="4"/>
    </row>
    <row r="120" spans="2:12" ht="15.75">
      <c r="B120" s="4"/>
      <c r="C120" s="4"/>
      <c r="D120" s="22"/>
      <c r="E120" s="22"/>
      <c r="F120" s="22"/>
      <c r="G120" s="22"/>
      <c r="H120" s="74"/>
      <c r="I120" s="74"/>
      <c r="J120" s="74"/>
      <c r="K120" s="34"/>
      <c r="L120" s="4"/>
    </row>
    <row r="121" spans="2:12" ht="15.75">
      <c r="B121" s="4"/>
      <c r="C121" s="4"/>
      <c r="D121" s="22"/>
      <c r="E121" s="22"/>
      <c r="F121" s="22"/>
      <c r="G121" s="22"/>
      <c r="H121" s="74"/>
      <c r="I121" s="74"/>
      <c r="J121" s="74"/>
      <c r="K121" s="34"/>
      <c r="L121" s="4"/>
    </row>
    <row r="122" spans="2:12" ht="15.75">
      <c r="B122" s="4"/>
      <c r="C122" s="4"/>
      <c r="D122" s="22"/>
      <c r="E122" s="22"/>
      <c r="F122" s="22"/>
      <c r="G122" s="22"/>
      <c r="H122" s="74"/>
      <c r="I122" s="74"/>
      <c r="J122" s="74"/>
      <c r="K122" s="34"/>
      <c r="L122" s="4"/>
    </row>
    <row r="123" spans="2:12" ht="15.75">
      <c r="B123" s="4"/>
      <c r="C123" s="4"/>
      <c r="D123" s="22"/>
      <c r="E123" s="22"/>
      <c r="F123" s="22"/>
      <c r="G123" s="22"/>
      <c r="H123" s="74"/>
      <c r="I123" s="74"/>
      <c r="J123" s="74"/>
      <c r="K123" s="34"/>
      <c r="L123" s="4"/>
    </row>
    <row r="124" spans="2:12" ht="15.75">
      <c r="B124" s="4"/>
      <c r="C124" s="4"/>
      <c r="D124" s="22"/>
      <c r="E124" s="22"/>
      <c r="F124" s="22"/>
      <c r="G124" s="22"/>
      <c r="H124" s="74"/>
      <c r="I124" s="74"/>
      <c r="J124" s="74"/>
      <c r="K124" s="34"/>
      <c r="L124" s="4"/>
    </row>
    <row r="125" spans="2:12" ht="15.75">
      <c r="B125" s="4"/>
      <c r="C125" s="4"/>
      <c r="D125" s="22"/>
      <c r="E125" s="22"/>
      <c r="F125" s="22"/>
      <c r="G125" s="22"/>
      <c r="H125" s="74"/>
      <c r="I125" s="74"/>
      <c r="J125" s="74"/>
      <c r="K125" s="34"/>
      <c r="L125" s="4"/>
    </row>
    <row r="126" spans="2:12" ht="15.75">
      <c r="B126" s="4"/>
      <c r="C126" s="4"/>
      <c r="D126" s="22"/>
      <c r="E126" s="22"/>
      <c r="F126" s="22"/>
      <c r="G126" s="22"/>
      <c r="H126" s="74"/>
      <c r="I126" s="74"/>
      <c r="J126" s="74"/>
      <c r="K126" s="34"/>
      <c r="L126" s="4"/>
    </row>
    <row r="127" spans="2:12" ht="15.75">
      <c r="B127" s="4"/>
      <c r="C127" s="4"/>
      <c r="D127" s="22"/>
      <c r="E127" s="22"/>
      <c r="F127" s="22"/>
      <c r="G127" s="22"/>
      <c r="H127" s="74"/>
      <c r="I127" s="74"/>
      <c r="J127" s="74"/>
      <c r="K127" s="34"/>
      <c r="L127" s="4"/>
    </row>
    <row r="128" spans="2:12" ht="15.75">
      <c r="B128" s="4"/>
      <c r="C128" s="4"/>
      <c r="D128" s="22"/>
      <c r="E128" s="22"/>
      <c r="F128" s="22"/>
      <c r="G128" s="22"/>
      <c r="H128" s="74"/>
      <c r="I128" s="74"/>
      <c r="J128" s="74"/>
      <c r="K128" s="34"/>
      <c r="L128" s="4"/>
    </row>
    <row r="129" spans="2:12" ht="15.75">
      <c r="B129" s="4"/>
      <c r="C129" s="4"/>
      <c r="D129" s="22"/>
      <c r="E129" s="22"/>
      <c r="F129" s="22"/>
      <c r="G129" s="22"/>
      <c r="H129" s="74"/>
      <c r="I129" s="74"/>
      <c r="J129" s="74"/>
      <c r="K129" s="34"/>
      <c r="L129" s="4"/>
    </row>
    <row r="130" spans="2:12" ht="15.75">
      <c r="B130" s="4"/>
      <c r="C130" s="4"/>
      <c r="D130" s="22"/>
      <c r="E130" s="22"/>
      <c r="F130" s="22"/>
      <c r="G130" s="22"/>
      <c r="H130" s="74"/>
      <c r="I130" s="74"/>
      <c r="J130" s="74"/>
      <c r="K130" s="34"/>
      <c r="L130" s="4"/>
    </row>
    <row r="131" spans="2:12" ht="15.75">
      <c r="B131" s="4"/>
      <c r="C131" s="4"/>
      <c r="D131" s="22"/>
      <c r="E131" s="22"/>
      <c r="F131" s="22"/>
      <c r="G131" s="22"/>
      <c r="H131" s="74"/>
      <c r="I131" s="74"/>
      <c r="J131" s="74"/>
      <c r="K131" s="34"/>
      <c r="L131" s="4"/>
    </row>
    <row r="132" spans="2:12" ht="15.75">
      <c r="B132" s="4"/>
      <c r="C132" s="4"/>
      <c r="D132" s="22"/>
      <c r="E132" s="22"/>
      <c r="F132" s="22"/>
      <c r="G132" s="22"/>
      <c r="H132" s="74"/>
      <c r="I132" s="74"/>
      <c r="J132" s="74"/>
      <c r="K132" s="34"/>
      <c r="L132" s="4"/>
    </row>
    <row r="133" spans="2:12" ht="15.75">
      <c r="B133" s="4"/>
      <c r="C133" s="4"/>
      <c r="D133" s="22"/>
      <c r="E133" s="22"/>
      <c r="F133" s="22"/>
      <c r="G133" s="22"/>
      <c r="H133" s="74"/>
      <c r="I133" s="74"/>
      <c r="J133" s="74"/>
      <c r="K133" s="34"/>
      <c r="L133" s="4"/>
    </row>
    <row r="134" spans="2:12" ht="15.75">
      <c r="B134" s="4"/>
      <c r="C134" s="4"/>
      <c r="D134" s="22"/>
      <c r="E134" s="22"/>
      <c r="F134" s="22"/>
      <c r="G134" s="22"/>
      <c r="H134" s="74"/>
      <c r="I134" s="74"/>
      <c r="J134" s="74"/>
      <c r="K134" s="34"/>
      <c r="L134" s="4"/>
    </row>
    <row r="135" spans="2:12" ht="15.75">
      <c r="B135" s="4"/>
      <c r="C135" s="4"/>
      <c r="D135" s="22"/>
      <c r="E135" s="22"/>
      <c r="F135" s="22"/>
      <c r="G135" s="22"/>
      <c r="H135" s="74"/>
      <c r="I135" s="74"/>
      <c r="J135" s="74"/>
      <c r="K135" s="34"/>
      <c r="L135" s="4"/>
    </row>
    <row r="136" spans="2:12" ht="15.75">
      <c r="B136" s="4"/>
      <c r="C136" s="4"/>
      <c r="D136" s="22"/>
      <c r="E136" s="22"/>
      <c r="F136" s="22"/>
      <c r="G136" s="22"/>
      <c r="H136" s="74"/>
      <c r="I136" s="74"/>
      <c r="J136" s="74"/>
      <c r="K136" s="34"/>
      <c r="L136" s="4"/>
    </row>
    <row r="137" spans="2:12" ht="15.75">
      <c r="B137" s="4"/>
      <c r="C137" s="4"/>
      <c r="D137" s="22"/>
      <c r="E137" s="22"/>
      <c r="F137" s="22"/>
      <c r="G137" s="22"/>
      <c r="H137" s="74"/>
      <c r="I137" s="74"/>
      <c r="J137" s="74"/>
      <c r="K137" s="34"/>
      <c r="L137" s="4"/>
    </row>
    <row r="138" spans="2:12" ht="15.75">
      <c r="B138" s="4"/>
      <c r="C138" s="4"/>
      <c r="D138" s="22"/>
      <c r="E138" s="22"/>
      <c r="F138" s="22"/>
      <c r="G138" s="22"/>
      <c r="H138" s="74"/>
      <c r="I138" s="74"/>
      <c r="J138" s="74"/>
      <c r="K138" s="34"/>
      <c r="L138" s="4"/>
    </row>
    <row r="139" spans="2:12" ht="15.75">
      <c r="B139" s="4"/>
      <c r="C139" s="4"/>
      <c r="D139" s="22"/>
      <c r="E139" s="22"/>
      <c r="F139" s="22"/>
      <c r="G139" s="22"/>
      <c r="H139" s="74"/>
      <c r="I139" s="74"/>
      <c r="J139" s="74"/>
      <c r="K139" s="34"/>
      <c r="L139" s="4"/>
    </row>
    <row r="140" spans="2:12" ht="15.75">
      <c r="B140" s="4"/>
      <c r="C140" s="4"/>
      <c r="D140" s="22"/>
      <c r="E140" s="22"/>
      <c r="F140" s="22"/>
      <c r="G140" s="22"/>
      <c r="H140" s="74"/>
      <c r="I140" s="74"/>
      <c r="J140" s="74"/>
      <c r="K140" s="34"/>
      <c r="L140" s="4"/>
    </row>
    <row r="141" spans="2:12" ht="15.75">
      <c r="B141" s="4"/>
      <c r="C141" s="4"/>
      <c r="D141" s="22"/>
      <c r="E141" s="22"/>
      <c r="F141" s="22"/>
      <c r="G141" s="22"/>
      <c r="H141" s="74"/>
      <c r="I141" s="74"/>
      <c r="J141" s="74"/>
      <c r="K141" s="34"/>
      <c r="L141" s="4"/>
    </row>
    <row r="142" spans="2:12" ht="15.75">
      <c r="B142" s="4"/>
      <c r="C142" s="4"/>
      <c r="D142" s="22"/>
      <c r="E142" s="22"/>
      <c r="F142" s="22"/>
      <c r="G142" s="22"/>
      <c r="H142" s="74"/>
      <c r="I142" s="74"/>
      <c r="J142" s="74"/>
      <c r="K142" s="34"/>
      <c r="L142" s="4"/>
    </row>
    <row r="143" spans="2:12" ht="15.75">
      <c r="B143" s="4"/>
      <c r="C143" s="4"/>
      <c r="D143" s="22"/>
      <c r="E143" s="22"/>
      <c r="F143" s="22"/>
      <c r="G143" s="22"/>
      <c r="H143" s="74"/>
      <c r="I143" s="74"/>
      <c r="J143" s="74"/>
      <c r="K143" s="34"/>
      <c r="L143" s="4"/>
    </row>
    <row r="144" spans="2:12" ht="15.75">
      <c r="B144" s="4"/>
      <c r="C144" s="4"/>
      <c r="D144" s="22"/>
      <c r="E144" s="22"/>
      <c r="F144" s="22"/>
      <c r="G144" s="22"/>
      <c r="H144" s="74"/>
      <c r="I144" s="74"/>
      <c r="J144" s="74"/>
      <c r="K144" s="34"/>
      <c r="L144" s="4"/>
    </row>
    <row r="145" spans="2:12" ht="15.75">
      <c r="B145" s="4"/>
      <c r="C145" s="4"/>
      <c r="D145" s="22"/>
      <c r="E145" s="22"/>
      <c r="F145" s="22"/>
      <c r="G145" s="22"/>
      <c r="H145" s="74"/>
      <c r="I145" s="74"/>
      <c r="J145" s="74"/>
      <c r="K145" s="34"/>
      <c r="L145" s="4"/>
    </row>
    <row r="146" spans="2:12" ht="15.75">
      <c r="B146" s="4"/>
      <c r="C146" s="4"/>
      <c r="D146" s="22"/>
      <c r="E146" s="22"/>
      <c r="F146" s="22"/>
      <c r="G146" s="22"/>
      <c r="H146" s="74"/>
      <c r="I146" s="74"/>
      <c r="J146" s="74"/>
      <c r="K146" s="34"/>
      <c r="L146" s="4"/>
    </row>
    <row r="147" spans="2:12" ht="15.75">
      <c r="B147" s="4"/>
      <c r="C147" s="4"/>
      <c r="D147" s="22"/>
      <c r="E147" s="22"/>
      <c r="F147" s="22"/>
      <c r="G147" s="22"/>
      <c r="H147" s="74"/>
      <c r="I147" s="74"/>
      <c r="J147" s="74"/>
      <c r="K147" s="34"/>
      <c r="L147" s="4"/>
    </row>
    <row r="148" spans="2:12" ht="15.75">
      <c r="B148" s="4"/>
      <c r="C148" s="4"/>
      <c r="D148" s="22"/>
      <c r="E148" s="22"/>
      <c r="F148" s="22"/>
      <c r="G148" s="22"/>
      <c r="H148" s="74"/>
      <c r="I148" s="74"/>
      <c r="J148" s="74"/>
      <c r="K148" s="34"/>
      <c r="L148" s="4"/>
    </row>
    <row r="149" spans="2:12" ht="15.75">
      <c r="B149" s="4"/>
      <c r="C149" s="4"/>
      <c r="D149" s="22"/>
      <c r="E149" s="22"/>
      <c r="F149" s="22"/>
      <c r="G149" s="22"/>
      <c r="H149" s="74"/>
      <c r="I149" s="74"/>
      <c r="J149" s="74"/>
      <c r="K149" s="34"/>
      <c r="L149" s="4"/>
    </row>
    <row r="150" spans="2:12" ht="15.75">
      <c r="B150" s="4"/>
      <c r="C150" s="4"/>
      <c r="D150" s="22"/>
      <c r="E150" s="22"/>
      <c r="F150" s="22"/>
      <c r="G150" s="22"/>
      <c r="H150" s="74"/>
      <c r="I150" s="74"/>
      <c r="J150" s="74"/>
      <c r="K150" s="34"/>
      <c r="L150" s="4"/>
    </row>
    <row r="151" spans="2:12" ht="15.75">
      <c r="B151" s="4"/>
      <c r="C151" s="4"/>
      <c r="D151" s="22"/>
      <c r="E151" s="22"/>
      <c r="F151" s="22"/>
      <c r="G151" s="22"/>
      <c r="H151" s="74"/>
      <c r="I151" s="74"/>
      <c r="J151" s="74"/>
      <c r="K151" s="34"/>
      <c r="L151" s="4"/>
    </row>
    <row r="152" spans="2:12" ht="15.75">
      <c r="B152" s="4"/>
      <c r="C152" s="4"/>
      <c r="D152" s="22"/>
      <c r="E152" s="22"/>
      <c r="F152" s="22"/>
      <c r="G152" s="22"/>
      <c r="H152" s="74"/>
      <c r="I152" s="74"/>
      <c r="J152" s="74"/>
      <c r="K152" s="34"/>
      <c r="L152" s="4"/>
    </row>
    <row r="153" spans="2:12" ht="15.75">
      <c r="B153" s="4"/>
      <c r="C153" s="4"/>
      <c r="D153" s="22"/>
      <c r="E153" s="22"/>
      <c r="F153" s="22"/>
      <c r="G153" s="22"/>
      <c r="H153" s="74"/>
      <c r="I153" s="74"/>
      <c r="J153" s="74"/>
      <c r="K153" s="34"/>
      <c r="L153" s="4"/>
    </row>
    <row r="154" spans="2:12" ht="15.75">
      <c r="B154" s="4"/>
      <c r="C154" s="4"/>
      <c r="D154" s="22"/>
      <c r="E154" s="22"/>
      <c r="F154" s="22"/>
      <c r="G154" s="22"/>
      <c r="H154" s="74"/>
      <c r="I154" s="74"/>
      <c r="J154" s="74"/>
      <c r="K154" s="34"/>
      <c r="L154" s="4"/>
    </row>
    <row r="155" spans="2:12" ht="15.75">
      <c r="B155" s="4"/>
      <c r="C155" s="4"/>
      <c r="D155" s="22"/>
      <c r="E155" s="22"/>
      <c r="F155" s="22"/>
      <c r="G155" s="22"/>
      <c r="H155" s="74"/>
      <c r="I155" s="74"/>
      <c r="J155" s="74"/>
      <c r="K155" s="34"/>
      <c r="L155" s="4"/>
    </row>
    <row r="156" spans="2:12" ht="15.75">
      <c r="B156" s="4"/>
      <c r="C156" s="4"/>
      <c r="D156" s="22"/>
      <c r="E156" s="22"/>
      <c r="F156" s="22"/>
      <c r="G156" s="22"/>
      <c r="H156" s="74"/>
      <c r="I156" s="74"/>
      <c r="J156" s="74"/>
      <c r="K156" s="34"/>
      <c r="L156" s="4"/>
    </row>
    <row r="157" spans="2:12" ht="15.75">
      <c r="B157" s="4"/>
      <c r="C157" s="4"/>
      <c r="D157" s="22"/>
      <c r="E157" s="22"/>
      <c r="F157" s="22"/>
      <c r="G157" s="22"/>
      <c r="H157" s="74"/>
      <c r="I157" s="74"/>
      <c r="J157" s="74"/>
      <c r="K157" s="34"/>
      <c r="L157" s="4"/>
    </row>
    <row r="158" spans="2:12" ht="15.75">
      <c r="B158" s="4"/>
      <c r="C158" s="4"/>
      <c r="D158" s="22"/>
      <c r="E158" s="22"/>
      <c r="F158" s="22"/>
      <c r="G158" s="22"/>
      <c r="H158" s="74"/>
      <c r="I158" s="74"/>
      <c r="J158" s="74"/>
      <c r="K158" s="34"/>
      <c r="L158" s="4"/>
    </row>
    <row r="159" spans="2:12" ht="15.75">
      <c r="B159" s="4"/>
      <c r="C159" s="4"/>
      <c r="D159" s="22"/>
      <c r="E159" s="22"/>
      <c r="F159" s="22"/>
      <c r="G159" s="22"/>
      <c r="H159" s="74"/>
      <c r="I159" s="74"/>
      <c r="J159" s="74"/>
      <c r="K159" s="34"/>
      <c r="L159" s="4"/>
    </row>
    <row r="160" spans="2:12" ht="15.75">
      <c r="B160" s="4"/>
      <c r="C160" s="4"/>
      <c r="D160" s="22"/>
      <c r="E160" s="22"/>
      <c r="F160" s="22"/>
      <c r="G160" s="22"/>
      <c r="H160" s="74"/>
      <c r="I160" s="74"/>
      <c r="J160" s="74"/>
      <c r="K160" s="34"/>
      <c r="L160" s="4"/>
    </row>
    <row r="161" spans="2:12" ht="15.75">
      <c r="B161" s="4"/>
      <c r="C161" s="4"/>
      <c r="D161" s="22"/>
      <c r="E161" s="22"/>
      <c r="F161" s="22"/>
      <c r="G161" s="22"/>
      <c r="H161" s="74"/>
      <c r="I161" s="74"/>
      <c r="J161" s="74"/>
      <c r="K161" s="34"/>
      <c r="L161" s="4"/>
    </row>
    <row r="162" spans="2:12" ht="15.75">
      <c r="B162" s="4"/>
      <c r="C162" s="4"/>
      <c r="D162" s="22"/>
      <c r="E162" s="22"/>
      <c r="F162" s="22"/>
      <c r="G162" s="22"/>
      <c r="H162" s="74"/>
      <c r="I162" s="74"/>
      <c r="J162" s="74"/>
      <c r="K162" s="34"/>
      <c r="L162" s="4"/>
    </row>
    <row r="163" spans="2:12" ht="15.75">
      <c r="B163" s="4"/>
      <c r="C163" s="4"/>
      <c r="D163" s="22"/>
      <c r="E163" s="22"/>
      <c r="F163" s="22"/>
      <c r="G163" s="22"/>
      <c r="H163" s="74"/>
      <c r="I163" s="74"/>
      <c r="J163" s="74"/>
      <c r="K163" s="34"/>
      <c r="L163" s="4"/>
    </row>
    <row r="164" spans="2:12" ht="15.75">
      <c r="B164" s="4"/>
      <c r="C164" s="4"/>
      <c r="D164" s="22"/>
      <c r="E164" s="22"/>
      <c r="F164" s="22"/>
      <c r="G164" s="22"/>
      <c r="H164" s="74"/>
      <c r="I164" s="74"/>
      <c r="J164" s="74"/>
      <c r="K164" s="34"/>
      <c r="L164" s="4"/>
    </row>
    <row r="165" spans="2:12" ht="15.75">
      <c r="B165" s="4"/>
      <c r="C165" s="4"/>
      <c r="D165" s="22"/>
      <c r="E165" s="22"/>
      <c r="F165" s="22"/>
      <c r="G165" s="22"/>
      <c r="H165" s="74"/>
      <c r="I165" s="74"/>
      <c r="J165" s="74"/>
      <c r="K165" s="34"/>
      <c r="L165" s="4"/>
    </row>
    <row r="166" spans="2:12" ht="15.75">
      <c r="B166" s="4"/>
      <c r="C166" s="4"/>
      <c r="D166" s="22"/>
      <c r="E166" s="22"/>
      <c r="F166" s="22"/>
      <c r="G166" s="22"/>
      <c r="H166" s="74"/>
      <c r="I166" s="74"/>
      <c r="J166" s="74"/>
      <c r="K166" s="34"/>
      <c r="L166" s="4"/>
    </row>
  </sheetData>
  <sheetProtection/>
  <mergeCells count="151">
    <mergeCell ref="E21:E27"/>
    <mergeCell ref="F21:F27"/>
    <mergeCell ref="E66:E68"/>
    <mergeCell ref="A85:A87"/>
    <mergeCell ref="A92:A93"/>
    <mergeCell ref="C93:G93"/>
    <mergeCell ref="C82:C83"/>
    <mergeCell ref="C85:C86"/>
    <mergeCell ref="F66:F67"/>
    <mergeCell ref="B88:B89"/>
    <mergeCell ref="C81:G81"/>
    <mergeCell ref="A97:A102"/>
    <mergeCell ref="A103:A107"/>
    <mergeCell ref="A56:A58"/>
    <mergeCell ref="A59:A63"/>
    <mergeCell ref="A64:A65"/>
    <mergeCell ref="A66:A69"/>
    <mergeCell ref="A70:A72"/>
    <mergeCell ref="A74:A77"/>
    <mergeCell ref="D97:D101"/>
    <mergeCell ref="A8:A9"/>
    <mergeCell ref="A12:A13"/>
    <mergeCell ref="A14:A31"/>
    <mergeCell ref="A34:A36"/>
    <mergeCell ref="A37:A42"/>
    <mergeCell ref="A44:A46"/>
    <mergeCell ref="A47:A49"/>
    <mergeCell ref="A50:A52"/>
    <mergeCell ref="A53:A54"/>
    <mergeCell ref="E61:E62"/>
    <mergeCell ref="C59:C62"/>
    <mergeCell ref="B59:B63"/>
    <mergeCell ref="C63:G63"/>
    <mergeCell ref="F50:F51"/>
    <mergeCell ref="C50:C51"/>
    <mergeCell ref="C47:C48"/>
    <mergeCell ref="L74:L77"/>
    <mergeCell ref="C77:G77"/>
    <mergeCell ref="C69:G69"/>
    <mergeCell ref="L64:L69"/>
    <mergeCell ref="C74:C76"/>
    <mergeCell ref="D74:D76"/>
    <mergeCell ref="L70:L72"/>
    <mergeCell ref="F75:F76"/>
    <mergeCell ref="E75:E76"/>
    <mergeCell ref="L50:L52"/>
    <mergeCell ref="C52:G52"/>
    <mergeCell ref="B53:B54"/>
    <mergeCell ref="L53:L54"/>
    <mergeCell ref="L47:L49"/>
    <mergeCell ref="L56:L63"/>
    <mergeCell ref="E56:E57"/>
    <mergeCell ref="F56:F57"/>
    <mergeCell ref="C97:C101"/>
    <mergeCell ref="F85:F86"/>
    <mergeCell ref="C58:G58"/>
    <mergeCell ref="C79:G79"/>
    <mergeCell ref="D47:D48"/>
    <mergeCell ref="D56:D57"/>
    <mergeCell ref="C56:C57"/>
    <mergeCell ref="D61:D62"/>
    <mergeCell ref="C66:C68"/>
    <mergeCell ref="C65:G65"/>
    <mergeCell ref="B6:L6"/>
    <mergeCell ref="B8:B9"/>
    <mergeCell ref="C8:C9"/>
    <mergeCell ref="D8:G8"/>
    <mergeCell ref="L8:L9"/>
    <mergeCell ref="C54:G54"/>
    <mergeCell ref="D50:D51"/>
    <mergeCell ref="G50:G51"/>
    <mergeCell ref="D44:D45"/>
    <mergeCell ref="L44:L46"/>
    <mergeCell ref="H8:K8"/>
    <mergeCell ref="B113:D113"/>
    <mergeCell ref="H113:I113"/>
    <mergeCell ref="B116:D116"/>
    <mergeCell ref="B117:D117"/>
    <mergeCell ref="B118:D118"/>
    <mergeCell ref="H118:I118"/>
    <mergeCell ref="B97:B102"/>
    <mergeCell ref="B103:B107"/>
    <mergeCell ref="E97:E101"/>
    <mergeCell ref="B70:B72"/>
    <mergeCell ref="C72:G72"/>
    <mergeCell ref="B56:B58"/>
    <mergeCell ref="B12:B13"/>
    <mergeCell ref="B14:B31"/>
    <mergeCell ref="C31:G31"/>
    <mergeCell ref="B66:B69"/>
    <mergeCell ref="D66:D68"/>
    <mergeCell ref="B50:B52"/>
    <mergeCell ref="B32:B36"/>
    <mergeCell ref="L12:L13"/>
    <mergeCell ref="C13:G13"/>
    <mergeCell ref="L37:L42"/>
    <mergeCell ref="C42:G42"/>
    <mergeCell ref="L94:L95"/>
    <mergeCell ref="C95:G95"/>
    <mergeCell ref="L88:L89"/>
    <mergeCell ref="C89:G89"/>
    <mergeCell ref="L80:L81"/>
    <mergeCell ref="L14:L36"/>
    <mergeCell ref="L82:L84"/>
    <mergeCell ref="B85:B87"/>
    <mergeCell ref="B78:B79"/>
    <mergeCell ref="L78:L79"/>
    <mergeCell ref="C87:G87"/>
    <mergeCell ref="C84:G84"/>
    <mergeCell ref="L85:L87"/>
    <mergeCell ref="E85:E86"/>
    <mergeCell ref="D85:D86"/>
    <mergeCell ref="B80:B81"/>
    <mergeCell ref="B94:B95"/>
    <mergeCell ref="B90:B91"/>
    <mergeCell ref="C91:G91"/>
    <mergeCell ref="B44:B46"/>
    <mergeCell ref="C46:G46"/>
    <mergeCell ref="B47:B49"/>
    <mergeCell ref="C49:G49"/>
    <mergeCell ref="B92:B93"/>
    <mergeCell ref="B74:B77"/>
    <mergeCell ref="B64:B65"/>
    <mergeCell ref="L97:L107"/>
    <mergeCell ref="C107:G107"/>
    <mergeCell ref="F103:F106"/>
    <mergeCell ref="L90:L91"/>
    <mergeCell ref="L92:L93"/>
    <mergeCell ref="E103:E106"/>
    <mergeCell ref="D103:D106"/>
    <mergeCell ref="C103:C106"/>
    <mergeCell ref="C102:G102"/>
    <mergeCell ref="F97:F101"/>
    <mergeCell ref="C32:C35"/>
    <mergeCell ref="D32:D35"/>
    <mergeCell ref="E32:E35"/>
    <mergeCell ref="F32:F35"/>
    <mergeCell ref="B37:B42"/>
    <mergeCell ref="C36:G36"/>
    <mergeCell ref="C37:C41"/>
    <mergeCell ref="D37:D41"/>
    <mergeCell ref="I1:L1"/>
    <mergeCell ref="I2:L4"/>
    <mergeCell ref="C44:C45"/>
    <mergeCell ref="E14:E20"/>
    <mergeCell ref="F14:F20"/>
    <mergeCell ref="C14:C30"/>
    <mergeCell ref="D14:D30"/>
    <mergeCell ref="E28:E30"/>
    <mergeCell ref="F28:F30"/>
    <mergeCell ref="K5:L5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</cp:lastModifiedBy>
  <cp:lastPrinted>2017-06-26T11:16:33Z</cp:lastPrinted>
  <dcterms:created xsi:type="dcterms:W3CDTF">1996-10-08T23:32:33Z</dcterms:created>
  <dcterms:modified xsi:type="dcterms:W3CDTF">2017-06-26T11:17:26Z</dcterms:modified>
  <cp:category/>
  <cp:version/>
  <cp:contentType/>
  <cp:contentStatus/>
</cp:coreProperties>
</file>