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1760" tabRatio="800" firstSheet="1" activeTab="2"/>
  </bookViews>
  <sheets>
    <sheet name="пр 1 к ПП1" sheetId="1" state="hidden" r:id="rId1"/>
    <sheet name="прил 1" sheetId="2" r:id="rId2"/>
    <sheet name="прил 2" sheetId="3" r:id="rId3"/>
  </sheets>
  <definedNames>
    <definedName name="_xlnm.Print_Titles" localSheetId="0">'пр 1 к ПП1'!$8:$10</definedName>
    <definedName name="_xlnm.Print_Titles" localSheetId="1">'прил 1'!$12:$14</definedName>
    <definedName name="_xlnm.Print_Titles" localSheetId="2">'прил 2'!$15:$17</definedName>
    <definedName name="_xlnm.Print_Area" localSheetId="0">'пр 1 к ПП1'!$A$1:$H$15</definedName>
    <definedName name="_xlnm.Print_Area" localSheetId="1">'прил 1'!$A$1:$L$57</definedName>
    <definedName name="_xlnm.Print_Area" localSheetId="2">'прил 2'!$A$1:$K$84</definedName>
  </definedNames>
  <calcPr fullCalcOnLoad="1"/>
</workbook>
</file>

<file path=xl/sharedStrings.xml><?xml version="1.0" encoding="utf-8"?>
<sst xmlns="http://schemas.openxmlformats.org/spreadsheetml/2006/main" count="283" uniqueCount="109">
  <si>
    <t>ИНФОРМАЦИЯ</t>
  </si>
  <si>
    <t>ПЕРЕЧЕНЬ</t>
  </si>
  <si>
    <t>Единица измерения</t>
  </si>
  <si>
    <t>1.1.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</si>
  <si>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</si>
  <si>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</si>
  <si>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</si>
  <si>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</si>
  <si>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</si>
  <si>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</si>
  <si>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</si>
  <si>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</si>
  <si>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</si>
  <si>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</si>
  <si>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</si>
  <si>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</si>
  <si>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</si>
  <si>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</si>
  <si>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</si>
  <si>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</si>
  <si>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</si>
  <si>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</si>
  <si>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</si>
  <si>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</si>
  <si>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</si>
  <si>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</si>
  <si>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</si>
  <si>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</si>
  <si>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</si>
  <si>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</si>
  <si>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</si>
  <si>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</si>
  <si>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</si>
  <si>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</si>
  <si>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2017 год</t>
  </si>
  <si>
    <t>2018 год</t>
  </si>
  <si>
    <t>2019 год</t>
  </si>
  <si>
    <t>2016 год</t>
  </si>
  <si>
    <t>Администрация Туруханского района</t>
  </si>
  <si>
    <t>1.2.</t>
  </si>
  <si>
    <t>1.3.</t>
  </si>
  <si>
    <t>1.4.</t>
  </si>
  <si>
    <t>Подпрограмма 2</t>
  </si>
  <si>
    <t>Подпрограмма 3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</si>
  <si>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</si>
  <si>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</si>
  <si>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</si>
  <si>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</si>
  <si>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в том числе средств, поступивших из бюджетов других уровней бюджетной системы и бюджетов государственных</t>
  </si>
  <si>
    <t>и значения показателей результативности подпрограммы 2</t>
  </si>
  <si>
    <t>«Переселение жителей Туруханского района из неперспективных населенных пунктов»</t>
  </si>
  <si>
    <t>Цель. Улучшение жилищных условий граждан, проживающих в неперспективных населенных пунктах Туруханского района.</t>
  </si>
  <si>
    <t xml:space="preserve">Задача. Финансовое и организационное обеспечение мероприятий по переселению жителей из д. Костино и д. Канготово в благоприятные населенные пункты   Туруханского района. </t>
  </si>
  <si>
    <t>кол.во квартир</t>
  </si>
  <si>
    <t>свидетельства о ГРП</t>
  </si>
  <si>
    <t>кол-во квартир</t>
  </si>
  <si>
    <t>договоры социального найма</t>
  </si>
  <si>
    <t>кол-во семей</t>
  </si>
  <si>
    <t>документы на проезд и провоз багажа</t>
  </si>
  <si>
    <t>Приобретение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</si>
  <si>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Предоставление муниципальных  жилых помещений для переселения граждан, проживающих в неперспективных населенных пунктах</t>
  </si>
  <si>
    <t>Возмещение гражданам  расходов на  проезд к новому месту жительства и провоз багажа</t>
  </si>
  <si>
    <t>0501</t>
  </si>
  <si>
    <t>Администрациия Туруханского района</t>
  </si>
  <si>
    <t>0412</t>
  </si>
  <si>
    <t>Обеспечение доступным и комфортным жильем жителей Туруханского района</t>
  </si>
  <si>
    <t xml:space="preserve">"Переселение жителей Туруханского района из неперспективных населенных пунктов" </t>
  </si>
  <si>
    <t>1006</t>
  </si>
  <si>
    <t>Обеспечение жильем работников бюджетной сферы на территории Туруханского района</t>
  </si>
  <si>
    <t xml:space="preserve">"О территориальном планировании Туруханского района" </t>
  </si>
  <si>
    <t>Отдельное мероприятие 1</t>
  </si>
  <si>
    <t>Проведение технической инвентаризации и паспортизации объектов капитального строительства</t>
  </si>
  <si>
    <t>0113</t>
  </si>
  <si>
    <t>Отдельное мероприятие 2</t>
  </si>
  <si>
    <t>Отдельное мероприятие 3</t>
  </si>
  <si>
    <t>Отдельное мероприятие 4</t>
  </si>
  <si>
    <t xml:space="preserve">Содержание жилищного фонда </t>
  </si>
  <si>
    <t>О территориальном планировании Туруханского района</t>
  </si>
  <si>
    <t>Содержание жилищного фонда</t>
  </si>
  <si>
    <t>1.5.</t>
  </si>
  <si>
    <t>Управление образования администрации Туруханского района</t>
  </si>
  <si>
    <t>0702</t>
  </si>
  <si>
    <t>1.6.</t>
  </si>
  <si>
    <t>«Переселение граждан из аварийного жилищного фонда муниципального образования Туруханский район»</t>
  </si>
  <si>
    <t>Управление ЖКХ и строительства администрации Туруханского района</t>
  </si>
  <si>
    <t>1.7.</t>
  </si>
  <si>
    <t>1.8.</t>
  </si>
  <si>
    <t>Подпрограмма  1</t>
  </si>
  <si>
    <t>Подпрограмма 1</t>
  </si>
  <si>
    <t>Приложение  1
к подпрограмме 2 «Переселение жителей Туруханского района из неперспективных населенных пунктов»</t>
  </si>
  <si>
    <t xml:space="preserve">Земельно-кадастровые работы и оформление документации на земельные участки 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</si>
  <si>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</si>
  <si>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Приложение  11</t>
  </si>
  <si>
    <t>2022 год</t>
  </si>
  <si>
    <t>101F367483</t>
  </si>
  <si>
    <t>101F367484</t>
  </si>
  <si>
    <t>101F36748S</t>
  </si>
  <si>
    <t>к муниципальной программе Туруханского района "Обеспечение доступным и комфортным жильем жителей  Туруханского района"</t>
  </si>
  <si>
    <t>Приложение  10 к  муниципальной программе Туруханского района "Обеспечение доступным и комфортным жильем жителей  Туруханского района"</t>
  </si>
  <si>
    <t xml:space="preserve"> </t>
  </si>
  <si>
    <t>Подпрограмма 5</t>
  </si>
  <si>
    <t>2023 год</t>
  </si>
  <si>
    <t>2024 год</t>
  </si>
  <si>
    <t>Подпрограмма 4</t>
  </si>
  <si>
    <t>к постановлению
администрации Туруханского района</t>
  </si>
  <si>
    <t>Приложение 1</t>
  </si>
  <si>
    <t>Приложение 2</t>
  </si>
  <si>
    <t>О ресурсном обеспечении муниципальной программы Туруханского района за счет средств районного бюджета,</t>
  </si>
  <si>
    <t>от 25.03.2022 № 182 - п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</si>
</sst>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(* #,##0.00_);_(* \(#,##0.00\);_(* &quot;-&quot;??_);_(@_)"/>
    <numFmt numFmtId="174" formatCode="0.000"/>
    <numFmt numFmtId="175" formatCode="_-* #,##0.000_р_._-;\-* #,##0.000_р_._-;_-* &quot;-&quot;???_р_._-;_-@_-"/>
    <numFmt numFmtId="176" formatCode="#,##0.000_ ;\-#,##0.000\ "/>
    <numFmt numFmtId="177" formatCode="#,##0.000"/>
    <numFmt numFmtId="178" formatCode="_-* #,##0_р_._-;\-* #,##0_р_._-;_-* &quot;-&quot;??_р_._-;_-@_-"/>
    <numFmt numFmtId="179" formatCode="#,##0.0000"/>
    <numFmt numFmtId="180" formatCode="#,##0.00_ ;\-#,##0.00\ "/>
    <numFmt numFmtId="181" formatCode="#,##0_ ;\-#,##0\ 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\ _₽_-;\-* #,##0.000\ _₽_-;_-* &quot;-&quot;???\ _₽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2"/>
    </font>
    <font>
      <sz val="14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42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0" borderId="0" xfId="64" applyNumberFormat="1" applyFont="1" applyAlignment="1">
      <alignment/>
    </xf>
    <xf numFmtId="0" fontId="8" fillId="0" borderId="10" xfId="55" applyFont="1" applyBorder="1" applyAlignment="1">
      <alignment horizontal="left" vertical="center" wrapText="1"/>
      <protection/>
    </xf>
    <xf numFmtId="0" fontId="8" fillId="0" borderId="10" xfId="55" applyFont="1" applyBorder="1" applyAlignment="1">
      <alignment horizontal="center" vertical="center" wrapText="1"/>
      <protection/>
    </xf>
    <xf numFmtId="17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75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2" fillId="0" borderId="10" xfId="42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42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172" fontId="5" fillId="33" borderId="10" xfId="64" applyNumberFormat="1" applyFont="1" applyFill="1" applyBorder="1" applyAlignment="1">
      <alignment vertical="center" wrapText="1"/>
    </xf>
    <xf numFmtId="171" fontId="2" fillId="33" borderId="10" xfId="64" applyFont="1" applyFill="1" applyBorder="1" applyAlignment="1">
      <alignment vertical="center" wrapText="1"/>
    </xf>
    <xf numFmtId="172" fontId="2" fillId="33" borderId="10" xfId="64" applyNumberFormat="1" applyFont="1" applyFill="1" applyBorder="1" applyAlignment="1">
      <alignment vertical="center" wrapText="1"/>
    </xf>
    <xf numFmtId="175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77" fontId="2" fillId="0" borderId="12" xfId="64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5" fontId="2" fillId="0" borderId="10" xfId="64" applyNumberFormat="1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7" fontId="2" fillId="34" borderId="10" xfId="64" applyNumberFormat="1" applyFont="1" applyFill="1" applyBorder="1" applyAlignment="1">
      <alignment horizontal="right" vertical="center" wrapText="1"/>
    </xf>
    <xf numFmtId="177" fontId="2" fillId="0" borderId="10" xfId="64" applyNumberFormat="1" applyFont="1" applyBorder="1" applyAlignment="1">
      <alignment horizontal="right" vertical="center" wrapText="1"/>
    </xf>
    <xf numFmtId="177" fontId="2" fillId="0" borderId="10" xfId="64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177" fontId="5" fillId="0" borderId="10" xfId="64" applyNumberFormat="1" applyFont="1" applyBorder="1" applyAlignment="1">
      <alignment horizontal="center" vertical="center" wrapText="1"/>
    </xf>
    <xf numFmtId="177" fontId="2" fillId="0" borderId="10" xfId="64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/>
    </xf>
    <xf numFmtId="177" fontId="3" fillId="0" borderId="10" xfId="0" applyNumberFormat="1" applyFont="1" applyBorder="1" applyAlignment="1">
      <alignment horizontal="center"/>
    </xf>
    <xf numFmtId="177" fontId="5" fillId="0" borderId="10" xfId="64" applyNumberFormat="1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34" borderId="10" xfId="6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vertical="center" wrapText="1"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right" vertical="center" wrapText="1"/>
    </xf>
    <xf numFmtId="177" fontId="2" fillId="0" borderId="15" xfId="64" applyNumberFormat="1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 wrapText="1"/>
    </xf>
    <xf numFmtId="177" fontId="2" fillId="0" borderId="17" xfId="64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NumberFormat="1" applyFont="1" applyBorder="1" applyAlignment="1">
      <alignment horizontal="right" vertical="center" wrapText="1"/>
    </xf>
    <xf numFmtId="177" fontId="2" fillId="0" borderId="16" xfId="64" applyNumberFormat="1" applyFont="1" applyBorder="1" applyAlignment="1">
      <alignment horizontal="right" vertical="center" wrapText="1"/>
    </xf>
    <xf numFmtId="177" fontId="2" fillId="0" borderId="16" xfId="64" applyNumberFormat="1" applyFont="1" applyBorder="1" applyAlignment="1">
      <alignment vertical="center" wrapText="1"/>
    </xf>
    <xf numFmtId="175" fontId="2" fillId="0" borderId="17" xfId="64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right" vertical="center"/>
    </xf>
    <xf numFmtId="176" fontId="2" fillId="0" borderId="16" xfId="64" applyNumberFormat="1" applyFont="1" applyBorder="1" applyAlignment="1">
      <alignment horizontal="right" vertical="center" wrapText="1"/>
    </xf>
    <xf numFmtId="0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righ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175" fontId="10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8" xfId="54" applyFont="1" applyBorder="1" applyAlignment="1">
      <alignment horizontal="left" vertical="center" wrapText="1"/>
      <protection/>
    </xf>
    <xf numFmtId="0" fontId="5" fillId="0" borderId="19" xfId="54" applyFont="1" applyBorder="1" applyAlignment="1">
      <alignment horizontal="left" vertical="center" wrapText="1"/>
      <protection/>
    </xf>
    <xf numFmtId="0" fontId="5" fillId="0" borderId="20" xfId="54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176" fontId="2" fillId="0" borderId="22" xfId="64" applyNumberFormat="1" applyFont="1" applyBorder="1" applyAlignment="1">
      <alignment horizontal="right" vertical="center" wrapText="1"/>
    </xf>
    <xf numFmtId="176" fontId="2" fillId="0" borderId="12" xfId="64" applyNumberFormat="1" applyFont="1" applyBorder="1" applyAlignment="1">
      <alignment horizontal="right" vertical="center" wrapText="1"/>
    </xf>
    <xf numFmtId="177" fontId="2" fillId="0" borderId="10" xfId="64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77" fontId="2" fillId="0" borderId="10" xfId="64" applyNumberFormat="1" applyFont="1" applyBorder="1" applyAlignment="1">
      <alignment horizontal="right" vertical="center" wrapText="1"/>
    </xf>
    <xf numFmtId="177" fontId="2" fillId="0" borderId="10" xfId="64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5" fontId="10" fillId="0" borderId="0" xfId="0" applyNumberFormat="1" applyFont="1" applyAlignment="1">
      <alignment horizontal="left" vertical="center" wrapText="1"/>
    </xf>
    <xf numFmtId="175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view="pageBreakPreview" zoomScale="60" zoomScaleNormal="70" zoomScalePageLayoutView="0" workbookViewId="0" topLeftCell="A1">
      <selection activeCell="C8" sqref="C8:C9"/>
    </sheetView>
  </sheetViews>
  <sheetFormatPr defaultColWidth="9.00390625" defaultRowHeight="15.75"/>
  <cols>
    <col min="1" max="1" width="4.75390625" style="4" customWidth="1"/>
    <col min="2" max="2" width="43.50390625" style="1" customWidth="1"/>
    <col min="3" max="3" width="10.50390625" style="4" customWidth="1"/>
    <col min="4" max="4" width="14.875" style="1" customWidth="1"/>
    <col min="5" max="5" width="12.875" style="1" customWidth="1"/>
    <col min="6" max="8" width="12.00390625" style="1" customWidth="1"/>
    <col min="9" max="16384" width="9.00390625" style="1" customWidth="1"/>
  </cols>
  <sheetData>
    <row r="1" spans="6:8" ht="100.5" customHeight="1">
      <c r="F1" s="96" t="s">
        <v>89</v>
      </c>
      <c r="G1" s="96"/>
      <c r="H1" s="96"/>
    </row>
    <row r="2" ht="9" customHeight="1">
      <c r="A2" s="6"/>
    </row>
    <row r="3" ht="18.75" hidden="1">
      <c r="A3" s="6"/>
    </row>
    <row r="4" spans="1:8" ht="18.75">
      <c r="A4" s="92" t="s">
        <v>1</v>
      </c>
      <c r="B4" s="92"/>
      <c r="C4" s="92"/>
      <c r="D4" s="92"/>
      <c r="E4" s="92"/>
      <c r="F4" s="92"/>
      <c r="G4" s="92"/>
      <c r="H4" s="92"/>
    </row>
    <row r="5" spans="1:8" ht="18.75">
      <c r="A5" s="91" t="s">
        <v>49</v>
      </c>
      <c r="B5" s="92"/>
      <c r="C5" s="92"/>
      <c r="D5" s="92"/>
      <c r="E5" s="92"/>
      <c r="F5" s="92"/>
      <c r="G5" s="92"/>
      <c r="H5" s="92"/>
    </row>
    <row r="6" spans="1:8" ht="36" customHeight="1">
      <c r="A6" s="91" t="s">
        <v>50</v>
      </c>
      <c r="B6" s="92"/>
      <c r="C6" s="92"/>
      <c r="D6" s="92"/>
      <c r="E6" s="92"/>
      <c r="F6" s="92"/>
      <c r="G6" s="92"/>
      <c r="H6" s="92"/>
    </row>
    <row r="7" ht="9" customHeight="1">
      <c r="A7" s="6"/>
    </row>
    <row r="8" spans="1:8" ht="15.75">
      <c r="A8" s="90" t="s">
        <v>4</v>
      </c>
      <c r="B8" s="90" t="s">
        <v>31</v>
      </c>
      <c r="C8" s="90" t="s">
        <v>2</v>
      </c>
      <c r="D8" s="90" t="s">
        <v>32</v>
      </c>
      <c r="E8" s="90" t="s">
        <v>33</v>
      </c>
      <c r="F8" s="90"/>
      <c r="G8" s="90"/>
      <c r="H8" s="90"/>
    </row>
    <row r="9" spans="1:8" ht="15.75">
      <c r="A9" s="90"/>
      <c r="B9" s="90"/>
      <c r="C9" s="90"/>
      <c r="D9" s="90"/>
      <c r="E9" s="2" t="s">
        <v>37</v>
      </c>
      <c r="F9" s="3" t="s">
        <v>34</v>
      </c>
      <c r="G9" s="3" t="s">
        <v>35</v>
      </c>
      <c r="H9" s="3" t="s">
        <v>36</v>
      </c>
    </row>
    <row r="10" spans="1:8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41.25" customHeight="1">
      <c r="A11" s="93" t="s">
        <v>51</v>
      </c>
      <c r="B11" s="94"/>
      <c r="C11" s="94"/>
      <c r="D11" s="94"/>
      <c r="E11" s="94"/>
      <c r="F11" s="94"/>
      <c r="G11" s="94"/>
      <c r="H11" s="95"/>
    </row>
    <row r="12" spans="1:8" ht="39" customHeight="1">
      <c r="A12" s="93" t="s">
        <v>52</v>
      </c>
      <c r="B12" s="94"/>
      <c r="C12" s="94"/>
      <c r="D12" s="94"/>
      <c r="E12" s="94"/>
      <c r="F12" s="94"/>
      <c r="G12" s="94"/>
      <c r="H12" s="95"/>
    </row>
    <row r="13" spans="1:8" ht="60">
      <c r="A13" s="9" t="s">
        <v>3</v>
      </c>
      <c r="B13" s="16" t="s">
        <v>59</v>
      </c>
      <c r="C13" s="17" t="s">
        <v>53</v>
      </c>
      <c r="D13" s="17" t="s">
        <v>54</v>
      </c>
      <c r="E13" s="17">
        <v>0</v>
      </c>
      <c r="F13" s="17">
        <v>0</v>
      </c>
      <c r="G13" s="17">
        <v>0</v>
      </c>
      <c r="H13" s="17">
        <v>0</v>
      </c>
    </row>
    <row r="14" spans="1:8" ht="45">
      <c r="A14" s="9" t="s">
        <v>39</v>
      </c>
      <c r="B14" s="16" t="s">
        <v>60</v>
      </c>
      <c r="C14" s="17" t="s">
        <v>55</v>
      </c>
      <c r="D14" s="17" t="s">
        <v>56</v>
      </c>
      <c r="E14" s="17">
        <v>0</v>
      </c>
      <c r="F14" s="17">
        <v>0</v>
      </c>
      <c r="G14" s="17">
        <v>0</v>
      </c>
      <c r="H14" s="17">
        <v>0</v>
      </c>
    </row>
    <row r="15" spans="1:8" ht="45">
      <c r="A15" s="9" t="s">
        <v>40</v>
      </c>
      <c r="B15" s="16" t="s">
        <v>61</v>
      </c>
      <c r="C15" s="17" t="s">
        <v>57</v>
      </c>
      <c r="D15" s="17" t="s">
        <v>58</v>
      </c>
      <c r="E15" s="17">
        <v>0</v>
      </c>
      <c r="F15" s="17">
        <v>1</v>
      </c>
      <c r="G15" s="17">
        <v>0</v>
      </c>
      <c r="H15" s="17">
        <v>0</v>
      </c>
    </row>
    <row r="16" ht="18.75">
      <c r="A16" s="6"/>
    </row>
    <row r="17" ht="18.75">
      <c r="A17" s="6"/>
    </row>
    <row r="18" ht="18.75">
      <c r="A18" s="6"/>
    </row>
  </sheetData>
  <sheetProtection/>
  <mergeCells count="11">
    <mergeCell ref="D8:D9"/>
    <mergeCell ref="E8:H8"/>
    <mergeCell ref="A6:H6"/>
    <mergeCell ref="A12:H12"/>
    <mergeCell ref="F1:H1"/>
    <mergeCell ref="A11:H11"/>
    <mergeCell ref="A4:H4"/>
    <mergeCell ref="A5:H5"/>
    <mergeCell ref="A8:A9"/>
    <mergeCell ref="B8:B9"/>
    <mergeCell ref="C8:C9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7"/>
  <sheetViews>
    <sheetView view="pageBreakPreview" zoomScale="85" zoomScaleNormal="85" zoomScaleSheetLayoutView="85" zoomScalePageLayoutView="0" workbookViewId="0" topLeftCell="A1">
      <selection activeCell="I3" sqref="I3:K3"/>
    </sheetView>
  </sheetViews>
  <sheetFormatPr defaultColWidth="9.00390625" defaultRowHeight="15.75"/>
  <cols>
    <col min="1" max="1" width="4.875" style="41" customWidth="1"/>
    <col min="2" max="2" width="18.625" style="41" customWidth="1"/>
    <col min="3" max="3" width="27.25390625" style="41" customWidth="1"/>
    <col min="4" max="4" width="31.25390625" style="36" customWidth="1"/>
    <col min="5" max="5" width="9.375" style="45" customWidth="1"/>
    <col min="6" max="6" width="8.25390625" style="52" customWidth="1"/>
    <col min="7" max="7" width="16.00390625" style="45" bestFit="1" customWidth="1"/>
    <col min="8" max="8" width="9.25390625" style="45" bestFit="1" customWidth="1"/>
    <col min="9" max="9" width="13.00390625" style="18" customWidth="1"/>
    <col min="10" max="11" width="13.125" style="18" customWidth="1"/>
    <col min="12" max="12" width="14.25390625" style="22" customWidth="1"/>
    <col min="13" max="13" width="13.00390625" style="36" bestFit="1" customWidth="1"/>
    <col min="14" max="16384" width="9.00390625" style="36" customWidth="1"/>
  </cols>
  <sheetData>
    <row r="1" spans="9:12" ht="16.5">
      <c r="I1" s="135" t="s">
        <v>105</v>
      </c>
      <c r="J1" s="137"/>
      <c r="K1" s="88"/>
      <c r="L1" s="88"/>
    </row>
    <row r="2" spans="9:12" ht="32.25" customHeight="1">
      <c r="I2" s="135" t="s">
        <v>104</v>
      </c>
      <c r="J2" s="135"/>
      <c r="K2" s="135"/>
      <c r="L2" s="135"/>
    </row>
    <row r="3" spans="9:12" ht="16.5" customHeight="1">
      <c r="I3" s="136" t="s">
        <v>108</v>
      </c>
      <c r="J3" s="136"/>
      <c r="K3" s="136"/>
      <c r="L3" s="87"/>
    </row>
    <row r="4" ht="12" customHeight="1"/>
    <row r="5" spans="9:12" ht="63.75" customHeight="1">
      <c r="I5" s="138" t="s">
        <v>98</v>
      </c>
      <c r="J5" s="138"/>
      <c r="K5" s="138"/>
      <c r="L5" s="138"/>
    </row>
    <row r="6" ht="9" customHeight="1">
      <c r="A6" s="11"/>
    </row>
    <row r="7" spans="1:12" ht="15.75">
      <c r="A7" s="140" t="s">
        <v>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</row>
    <row r="8" spans="1:12" ht="15.75">
      <c r="A8" s="140" t="s">
        <v>107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</row>
    <row r="9" spans="1:12" ht="15.75">
      <c r="A9" s="140" t="s">
        <v>48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</row>
    <row r="10" spans="1:12" ht="15.75">
      <c r="A10" s="140" t="s">
        <v>21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</row>
    <row r="11" ht="11.25" customHeight="1">
      <c r="L11" s="22" t="s">
        <v>5</v>
      </c>
    </row>
    <row r="12" spans="1:12" ht="15.75" customHeight="1">
      <c r="A12" s="120" t="s">
        <v>4</v>
      </c>
      <c r="B12" s="120" t="s">
        <v>19</v>
      </c>
      <c r="C12" s="120" t="s">
        <v>20</v>
      </c>
      <c r="D12" s="120" t="s">
        <v>8</v>
      </c>
      <c r="E12" s="122" t="s">
        <v>9</v>
      </c>
      <c r="F12" s="123"/>
      <c r="G12" s="123"/>
      <c r="H12" s="124"/>
      <c r="I12" s="10" t="s">
        <v>93</v>
      </c>
      <c r="J12" s="10" t="s">
        <v>101</v>
      </c>
      <c r="K12" s="10" t="s">
        <v>102</v>
      </c>
      <c r="L12" s="139" t="s">
        <v>10</v>
      </c>
    </row>
    <row r="13" spans="1:12" ht="73.5" customHeight="1">
      <c r="A13" s="121"/>
      <c r="B13" s="121"/>
      <c r="C13" s="121"/>
      <c r="D13" s="121"/>
      <c r="E13" s="40" t="s">
        <v>11</v>
      </c>
      <c r="F13" s="23" t="s">
        <v>12</v>
      </c>
      <c r="G13" s="40" t="s">
        <v>13</v>
      </c>
      <c r="H13" s="40" t="s">
        <v>14</v>
      </c>
      <c r="I13" s="10" t="s">
        <v>15</v>
      </c>
      <c r="J13" s="10" t="s">
        <v>15</v>
      </c>
      <c r="K13" s="10" t="s">
        <v>15</v>
      </c>
      <c r="L13" s="139"/>
    </row>
    <row r="14" spans="1:12" ht="15.75">
      <c r="A14" s="21">
        <v>1</v>
      </c>
      <c r="B14" s="21">
        <v>2</v>
      </c>
      <c r="C14" s="21">
        <v>3</v>
      </c>
      <c r="D14" s="21">
        <v>4</v>
      </c>
      <c r="E14" s="40">
        <v>5</v>
      </c>
      <c r="F14" s="23">
        <v>6</v>
      </c>
      <c r="G14" s="40">
        <v>7</v>
      </c>
      <c r="H14" s="40">
        <v>8</v>
      </c>
      <c r="I14" s="40">
        <v>10</v>
      </c>
      <c r="J14" s="40">
        <v>11</v>
      </c>
      <c r="K14" s="40">
        <v>12</v>
      </c>
      <c r="L14" s="40">
        <v>13</v>
      </c>
    </row>
    <row r="15" spans="1:13" ht="44.25" customHeight="1">
      <c r="A15" s="106">
        <v>1</v>
      </c>
      <c r="B15" s="106" t="s">
        <v>24</v>
      </c>
      <c r="C15" s="106" t="s">
        <v>65</v>
      </c>
      <c r="D15" s="38" t="s">
        <v>47</v>
      </c>
      <c r="E15" s="46" t="s">
        <v>16</v>
      </c>
      <c r="F15" s="46" t="s">
        <v>16</v>
      </c>
      <c r="G15" s="46" t="s">
        <v>16</v>
      </c>
      <c r="H15" s="46" t="s">
        <v>16</v>
      </c>
      <c r="I15" s="57">
        <f>I17+I18+I19</f>
        <v>76528.545</v>
      </c>
      <c r="J15" s="57">
        <f>J20+J29+J34+J39+J44+J47+J50+J53</f>
        <v>35331.41</v>
      </c>
      <c r="K15" s="57">
        <f>K20+K29+K34+K39+K44+K47+K50+K53</f>
        <v>35331.41</v>
      </c>
      <c r="L15" s="57">
        <f>I15+J15+K15</f>
        <v>147191.365</v>
      </c>
      <c r="M15" s="33"/>
    </row>
    <row r="16" spans="1:12" ht="15.75">
      <c r="A16" s="107"/>
      <c r="B16" s="107"/>
      <c r="C16" s="107"/>
      <c r="D16" s="38" t="s">
        <v>17</v>
      </c>
      <c r="E16" s="46"/>
      <c r="F16" s="46" t="s">
        <v>16</v>
      </c>
      <c r="G16" s="46" t="s">
        <v>16</v>
      </c>
      <c r="H16" s="46" t="s">
        <v>16</v>
      </c>
      <c r="I16" s="57"/>
      <c r="J16" s="57"/>
      <c r="K16" s="57"/>
      <c r="L16" s="57"/>
    </row>
    <row r="17" spans="1:12" ht="31.5">
      <c r="A17" s="107"/>
      <c r="B17" s="107"/>
      <c r="C17" s="107"/>
      <c r="D17" s="38" t="s">
        <v>38</v>
      </c>
      <c r="E17" s="46">
        <v>241</v>
      </c>
      <c r="F17" s="46" t="s">
        <v>16</v>
      </c>
      <c r="G17" s="46" t="s">
        <v>16</v>
      </c>
      <c r="H17" s="46" t="s">
        <v>16</v>
      </c>
      <c r="I17" s="42">
        <f>I22+I23+I26+I27+I28+I31+I36+I41+I43+I46+I49+I52+I53</f>
        <v>71899.563</v>
      </c>
      <c r="J17" s="57">
        <f>J22+J23+J31+J36+J41+J43+J46+J49+J52+J57</f>
        <v>13962.624</v>
      </c>
      <c r="K17" s="57">
        <f>K22+K23+K31+K36+K41+K43+K46+K49+K52+K57</f>
        <v>13962.624</v>
      </c>
      <c r="L17" s="57">
        <f>I17+J17+K17</f>
        <v>99824.81099999999</v>
      </c>
    </row>
    <row r="18" spans="1:12" ht="36.75" customHeight="1">
      <c r="A18" s="107"/>
      <c r="B18" s="107"/>
      <c r="C18" s="107"/>
      <c r="D18" s="38" t="s">
        <v>84</v>
      </c>
      <c r="E18" s="46">
        <v>247</v>
      </c>
      <c r="F18" s="46" t="s">
        <v>16</v>
      </c>
      <c r="G18" s="46" t="s">
        <v>16</v>
      </c>
      <c r="H18" s="46" t="s">
        <v>16</v>
      </c>
      <c r="I18" s="42">
        <f>I24</f>
        <v>4478.982</v>
      </c>
      <c r="J18" s="57">
        <v>0</v>
      </c>
      <c r="K18" s="57">
        <v>0</v>
      </c>
      <c r="L18" s="57">
        <f>K18+J18+I18</f>
        <v>4478.982</v>
      </c>
    </row>
    <row r="19" spans="1:12" ht="29.25" customHeight="1">
      <c r="A19" s="108"/>
      <c r="B19" s="108"/>
      <c r="C19" s="108"/>
      <c r="D19" s="38" t="s">
        <v>80</v>
      </c>
      <c r="E19" s="46">
        <v>243</v>
      </c>
      <c r="F19" s="46" t="s">
        <v>16</v>
      </c>
      <c r="G19" s="46" t="s">
        <v>16</v>
      </c>
      <c r="H19" s="46" t="s">
        <v>16</v>
      </c>
      <c r="I19" s="42">
        <f>I38</f>
        <v>150</v>
      </c>
      <c r="J19" s="42">
        <f>J38</f>
        <v>150</v>
      </c>
      <c r="K19" s="42">
        <f>K38</f>
        <v>150</v>
      </c>
      <c r="L19" s="42">
        <f>I19+J19+K19</f>
        <v>450</v>
      </c>
    </row>
    <row r="20" spans="1:12" ht="22.5" customHeight="1">
      <c r="A20" s="113" t="s">
        <v>3</v>
      </c>
      <c r="B20" s="115" t="s">
        <v>88</v>
      </c>
      <c r="C20" s="115" t="s">
        <v>83</v>
      </c>
      <c r="D20" s="39" t="s">
        <v>18</v>
      </c>
      <c r="E20" s="23"/>
      <c r="F20" s="23" t="s">
        <v>16</v>
      </c>
      <c r="G20" s="23" t="s">
        <v>16</v>
      </c>
      <c r="H20" s="23" t="s">
        <v>16</v>
      </c>
      <c r="I20" s="43">
        <f>I22+I23+I24+I25+I26+I27</f>
        <v>14986.448</v>
      </c>
      <c r="J20" s="43">
        <f>J22+J23+J24+J25+J26+J27+J28</f>
        <v>10507.466</v>
      </c>
      <c r="K20" s="43">
        <f>K22+K23+K24+K25+K26+K27+K28</f>
        <v>10507.466</v>
      </c>
      <c r="L20" s="43">
        <f>I20+J20+K20</f>
        <v>36001.380000000005</v>
      </c>
    </row>
    <row r="21" spans="1:12" ht="18.75" customHeight="1">
      <c r="A21" s="114"/>
      <c r="B21" s="98"/>
      <c r="C21" s="98"/>
      <c r="D21" s="39" t="s">
        <v>17</v>
      </c>
      <c r="E21" s="23"/>
      <c r="F21" s="23" t="s">
        <v>16</v>
      </c>
      <c r="G21" s="23" t="s">
        <v>16</v>
      </c>
      <c r="H21" s="23" t="s">
        <v>16</v>
      </c>
      <c r="I21" s="43"/>
      <c r="J21" s="43"/>
      <c r="K21" s="43"/>
      <c r="L21" s="43"/>
    </row>
    <row r="22" spans="1:12" ht="24.75" customHeight="1">
      <c r="A22" s="114"/>
      <c r="B22" s="98"/>
      <c r="C22" s="98"/>
      <c r="D22" s="109" t="s">
        <v>38</v>
      </c>
      <c r="E22" s="49">
        <v>241</v>
      </c>
      <c r="F22" s="47" t="s">
        <v>62</v>
      </c>
      <c r="G22" s="49">
        <v>1010081730</v>
      </c>
      <c r="H22" s="49">
        <v>412</v>
      </c>
      <c r="I22" s="44">
        <v>1847.79</v>
      </c>
      <c r="J22" s="44">
        <v>1847.79</v>
      </c>
      <c r="K22" s="44">
        <v>1847.79</v>
      </c>
      <c r="L22" s="44">
        <f>I22+J22+K22</f>
        <v>5543.37</v>
      </c>
    </row>
    <row r="23" spans="1:12" ht="24.75" customHeight="1">
      <c r="A23" s="114"/>
      <c r="B23" s="98"/>
      <c r="C23" s="98"/>
      <c r="D23" s="110"/>
      <c r="E23" s="48">
        <v>241</v>
      </c>
      <c r="F23" s="89" t="s">
        <v>72</v>
      </c>
      <c r="G23" s="48">
        <v>1010083820</v>
      </c>
      <c r="H23" s="48">
        <v>853</v>
      </c>
      <c r="I23" s="35">
        <v>8362.05</v>
      </c>
      <c r="J23" s="35">
        <f>I23</f>
        <v>8362.05</v>
      </c>
      <c r="K23" s="35">
        <f>I23</f>
        <v>8362.05</v>
      </c>
      <c r="L23" s="35">
        <f>I23+J23+K23</f>
        <v>25086.149999999998</v>
      </c>
    </row>
    <row r="24" spans="1:12" ht="31.5" customHeight="1">
      <c r="A24" s="60"/>
      <c r="B24" s="59"/>
      <c r="C24" s="59"/>
      <c r="D24" s="39" t="s">
        <v>84</v>
      </c>
      <c r="E24" s="48">
        <v>247</v>
      </c>
      <c r="F24" s="85" t="s">
        <v>62</v>
      </c>
      <c r="G24" s="84">
        <v>1010084070</v>
      </c>
      <c r="H24" s="48">
        <v>244</v>
      </c>
      <c r="I24" s="35">
        <v>4478.982</v>
      </c>
      <c r="J24" s="35">
        <v>0</v>
      </c>
      <c r="K24" s="35">
        <v>0</v>
      </c>
      <c r="L24" s="35">
        <f>K24+J24+I24</f>
        <v>4478.982</v>
      </c>
    </row>
    <row r="25" spans="1:12" ht="32.25" customHeight="1">
      <c r="A25" s="60"/>
      <c r="B25" s="59"/>
      <c r="C25" s="59"/>
      <c r="D25" s="39" t="s">
        <v>84</v>
      </c>
      <c r="E25" s="48">
        <v>247</v>
      </c>
      <c r="F25" s="47" t="s">
        <v>62</v>
      </c>
      <c r="G25" s="48">
        <v>1010081740</v>
      </c>
      <c r="H25" s="48">
        <v>244</v>
      </c>
      <c r="I25" s="35">
        <v>0</v>
      </c>
      <c r="J25" s="35">
        <v>0</v>
      </c>
      <c r="K25" s="35">
        <v>0</v>
      </c>
      <c r="L25" s="35">
        <f>K25+J25+I25</f>
        <v>0</v>
      </c>
    </row>
    <row r="26" spans="1:12" ht="24.75" customHeight="1">
      <c r="A26" s="60"/>
      <c r="B26" s="59"/>
      <c r="C26" s="59"/>
      <c r="D26" s="61"/>
      <c r="E26" s="48">
        <v>241</v>
      </c>
      <c r="F26" s="47" t="s">
        <v>62</v>
      </c>
      <c r="G26" s="63" t="s">
        <v>96</v>
      </c>
      <c r="H26" s="48">
        <v>540</v>
      </c>
      <c r="I26" s="35">
        <v>297.626</v>
      </c>
      <c r="J26" s="35">
        <v>297.626</v>
      </c>
      <c r="K26" s="35">
        <v>297.626</v>
      </c>
      <c r="L26" s="35">
        <f>K26+J26+I26</f>
        <v>892.8779999999999</v>
      </c>
    </row>
    <row r="27" spans="1:12" ht="24.75" customHeight="1">
      <c r="A27" s="60"/>
      <c r="B27" s="59"/>
      <c r="C27" s="59"/>
      <c r="D27" s="61"/>
      <c r="E27" s="62">
        <v>241</v>
      </c>
      <c r="F27" s="85" t="s">
        <v>62</v>
      </c>
      <c r="G27" s="63" t="s">
        <v>94</v>
      </c>
      <c r="H27" s="48">
        <v>540</v>
      </c>
      <c r="I27" s="35">
        <v>0</v>
      </c>
      <c r="J27" s="35">
        <v>0</v>
      </c>
      <c r="K27" s="35">
        <v>0</v>
      </c>
      <c r="L27" s="35">
        <f>I27</f>
        <v>0</v>
      </c>
    </row>
    <row r="28" spans="1:12" ht="23.25" customHeight="1" thickBot="1">
      <c r="A28" s="64"/>
      <c r="B28" s="65"/>
      <c r="C28" s="65"/>
      <c r="D28" s="66"/>
      <c r="E28" s="67">
        <v>241</v>
      </c>
      <c r="F28" s="47" t="s">
        <v>62</v>
      </c>
      <c r="G28" s="69" t="s">
        <v>95</v>
      </c>
      <c r="H28" s="67">
        <v>540</v>
      </c>
      <c r="I28" s="70">
        <v>0</v>
      </c>
      <c r="J28" s="70">
        <v>0</v>
      </c>
      <c r="K28" s="70">
        <v>0</v>
      </c>
      <c r="L28" s="70">
        <f>I28</f>
        <v>0</v>
      </c>
    </row>
    <row r="29" spans="1:12" ht="19.5" customHeight="1" thickTop="1">
      <c r="A29" s="97" t="s">
        <v>39</v>
      </c>
      <c r="B29" s="97" t="s">
        <v>42</v>
      </c>
      <c r="C29" s="97" t="s">
        <v>66</v>
      </c>
      <c r="D29" s="71" t="s">
        <v>18</v>
      </c>
      <c r="E29" s="72"/>
      <c r="F29" s="72" t="s">
        <v>16</v>
      </c>
      <c r="G29" s="72" t="s">
        <v>16</v>
      </c>
      <c r="H29" s="72" t="s">
        <v>16</v>
      </c>
      <c r="I29" s="73">
        <v>10</v>
      </c>
      <c r="J29" s="73">
        <v>10</v>
      </c>
      <c r="K29" s="73">
        <v>10</v>
      </c>
      <c r="L29" s="73">
        <f>I29+J29+K29</f>
        <v>30</v>
      </c>
    </row>
    <row r="30" spans="1:12" ht="15.75">
      <c r="A30" s="98"/>
      <c r="B30" s="98"/>
      <c r="C30" s="98"/>
      <c r="D30" s="39" t="s">
        <v>17</v>
      </c>
      <c r="E30" s="23"/>
      <c r="F30" s="23" t="s">
        <v>16</v>
      </c>
      <c r="G30" s="23" t="s">
        <v>16</v>
      </c>
      <c r="H30" s="23" t="s">
        <v>16</v>
      </c>
      <c r="I30" s="43"/>
      <c r="J30" s="43"/>
      <c r="K30" s="43"/>
      <c r="L30" s="43">
        <f>SUM(I30:J30)</f>
        <v>0</v>
      </c>
    </row>
    <row r="31" spans="1:12" ht="19.5" customHeight="1">
      <c r="A31" s="98"/>
      <c r="B31" s="98"/>
      <c r="C31" s="98"/>
      <c r="D31" s="111" t="s">
        <v>38</v>
      </c>
      <c r="E31" s="119">
        <v>241</v>
      </c>
      <c r="F31" s="119" t="s">
        <v>67</v>
      </c>
      <c r="G31" s="125">
        <v>1020081750</v>
      </c>
      <c r="H31" s="119">
        <v>244</v>
      </c>
      <c r="I31" s="126">
        <v>10</v>
      </c>
      <c r="J31" s="126">
        <v>10</v>
      </c>
      <c r="K31" s="127">
        <v>10</v>
      </c>
      <c r="L31" s="126">
        <v>30</v>
      </c>
    </row>
    <row r="32" spans="1:12" ht="15.75" customHeight="1">
      <c r="A32" s="98"/>
      <c r="B32" s="98"/>
      <c r="C32" s="98"/>
      <c r="D32" s="111"/>
      <c r="E32" s="119"/>
      <c r="F32" s="119"/>
      <c r="G32" s="125"/>
      <c r="H32" s="119"/>
      <c r="I32" s="126"/>
      <c r="J32" s="126"/>
      <c r="K32" s="127"/>
      <c r="L32" s="126"/>
    </row>
    <row r="33" spans="1:12" s="34" customFormat="1" ht="0.75" customHeight="1" thickBot="1">
      <c r="A33" s="99"/>
      <c r="B33" s="99"/>
      <c r="C33" s="99"/>
      <c r="D33" s="112"/>
      <c r="E33" s="68">
        <v>241</v>
      </c>
      <c r="F33" s="68" t="s">
        <v>67</v>
      </c>
      <c r="G33" s="75">
        <v>1020081770</v>
      </c>
      <c r="H33" s="68">
        <v>360</v>
      </c>
      <c r="I33" s="76">
        <v>10</v>
      </c>
      <c r="J33" s="76">
        <v>10</v>
      </c>
      <c r="K33" s="76">
        <v>10</v>
      </c>
      <c r="L33" s="76">
        <f>I33+J33+K33</f>
        <v>30</v>
      </c>
    </row>
    <row r="34" spans="1:12" ht="24.75" customHeight="1" thickTop="1">
      <c r="A34" s="97" t="s">
        <v>40</v>
      </c>
      <c r="B34" s="97" t="s">
        <v>43</v>
      </c>
      <c r="C34" s="97" t="s">
        <v>68</v>
      </c>
      <c r="D34" s="71" t="s">
        <v>18</v>
      </c>
      <c r="E34" s="72"/>
      <c r="F34" s="72" t="s">
        <v>16</v>
      </c>
      <c r="G34" s="72" t="s">
        <v>16</v>
      </c>
      <c r="H34" s="72" t="s">
        <v>16</v>
      </c>
      <c r="I34" s="73">
        <f>I36+I38</f>
        <v>1290.16</v>
      </c>
      <c r="J34" s="73">
        <f>J36+J38</f>
        <v>1290.16</v>
      </c>
      <c r="K34" s="73">
        <f>K36+K38</f>
        <v>1290.16</v>
      </c>
      <c r="L34" s="73">
        <f>I34+J34+K34</f>
        <v>3870.4800000000005</v>
      </c>
    </row>
    <row r="35" spans="1:12" ht="30" customHeight="1">
      <c r="A35" s="98"/>
      <c r="B35" s="98"/>
      <c r="C35" s="98"/>
      <c r="D35" s="39" t="s">
        <v>17</v>
      </c>
      <c r="E35" s="23"/>
      <c r="F35" s="23" t="s">
        <v>16</v>
      </c>
      <c r="G35" s="23" t="s">
        <v>16</v>
      </c>
      <c r="H35" s="23" t="s">
        <v>16</v>
      </c>
      <c r="I35" s="43"/>
      <c r="J35" s="43"/>
      <c r="K35" s="43"/>
      <c r="L35" s="43"/>
    </row>
    <row r="36" spans="1:12" ht="10.5" customHeight="1">
      <c r="A36" s="98"/>
      <c r="B36" s="98"/>
      <c r="C36" s="98"/>
      <c r="D36" s="111" t="s">
        <v>63</v>
      </c>
      <c r="E36" s="119">
        <v>241</v>
      </c>
      <c r="F36" s="119" t="s">
        <v>62</v>
      </c>
      <c r="G36" s="125">
        <v>1030081780</v>
      </c>
      <c r="H36" s="119">
        <v>412</v>
      </c>
      <c r="I36" s="118">
        <v>1140.16</v>
      </c>
      <c r="J36" s="118">
        <v>1140.16</v>
      </c>
      <c r="K36" s="118">
        <v>1140.16</v>
      </c>
      <c r="L36" s="118">
        <f>I36+J36+K36</f>
        <v>3420.4800000000005</v>
      </c>
    </row>
    <row r="37" spans="1:12" ht="21" customHeight="1">
      <c r="A37" s="98"/>
      <c r="B37" s="98"/>
      <c r="C37" s="98"/>
      <c r="D37" s="111"/>
      <c r="E37" s="119"/>
      <c r="F37" s="119"/>
      <c r="G37" s="125"/>
      <c r="H37" s="119"/>
      <c r="I37" s="118"/>
      <c r="J37" s="118"/>
      <c r="K37" s="118"/>
      <c r="L37" s="118"/>
    </row>
    <row r="38" spans="1:12" ht="29.25" customHeight="1" thickBot="1">
      <c r="A38" s="99"/>
      <c r="B38" s="99"/>
      <c r="C38" s="99"/>
      <c r="D38" s="74" t="s">
        <v>80</v>
      </c>
      <c r="E38" s="68">
        <v>243</v>
      </c>
      <c r="F38" s="68" t="s">
        <v>81</v>
      </c>
      <c r="G38" s="75">
        <v>1030081790</v>
      </c>
      <c r="H38" s="68">
        <v>244</v>
      </c>
      <c r="I38" s="77">
        <v>150</v>
      </c>
      <c r="J38" s="77">
        <v>150</v>
      </c>
      <c r="K38" s="77">
        <v>150</v>
      </c>
      <c r="L38" s="77">
        <f>K38+J38+I38</f>
        <v>450</v>
      </c>
    </row>
    <row r="39" spans="1:12" ht="24" customHeight="1" thickTop="1">
      <c r="A39" s="97" t="s">
        <v>41</v>
      </c>
      <c r="B39" s="97" t="s">
        <v>103</v>
      </c>
      <c r="C39" s="97" t="s">
        <v>69</v>
      </c>
      <c r="D39" s="71" t="s">
        <v>18</v>
      </c>
      <c r="E39" s="71"/>
      <c r="F39" s="71"/>
      <c r="G39" s="71"/>
      <c r="H39" s="71"/>
      <c r="I39" s="78">
        <f>I41+I43</f>
        <v>1000</v>
      </c>
      <c r="J39" s="78">
        <f>J41+J43</f>
        <v>1000</v>
      </c>
      <c r="K39" s="78">
        <f>K41+K43</f>
        <v>1000</v>
      </c>
      <c r="L39" s="78">
        <f>I39+J39+K39</f>
        <v>3000</v>
      </c>
    </row>
    <row r="40" spans="1:12" ht="15.75">
      <c r="A40" s="98"/>
      <c r="B40" s="98"/>
      <c r="C40" s="98"/>
      <c r="D40" s="39" t="s">
        <v>17</v>
      </c>
      <c r="E40" s="39"/>
      <c r="F40" s="39"/>
      <c r="G40" s="39"/>
      <c r="H40" s="39"/>
      <c r="I40" s="37"/>
      <c r="J40" s="37"/>
      <c r="K40" s="37"/>
      <c r="L40" s="37"/>
    </row>
    <row r="41" spans="1:12" ht="9" customHeight="1">
      <c r="A41" s="98"/>
      <c r="B41" s="98"/>
      <c r="C41" s="98"/>
      <c r="D41" s="120" t="s">
        <v>38</v>
      </c>
      <c r="E41" s="129">
        <v>241</v>
      </c>
      <c r="F41" s="131" t="s">
        <v>64</v>
      </c>
      <c r="G41" s="109">
        <v>1050083540</v>
      </c>
      <c r="H41" s="129">
        <v>244</v>
      </c>
      <c r="I41" s="116">
        <v>700</v>
      </c>
      <c r="J41" s="116">
        <v>700</v>
      </c>
      <c r="K41" s="116">
        <v>700</v>
      </c>
      <c r="L41" s="116">
        <f>I41+J41+K41</f>
        <v>2100</v>
      </c>
    </row>
    <row r="42" spans="1:12" ht="13.5" customHeight="1">
      <c r="A42" s="98"/>
      <c r="B42" s="98"/>
      <c r="C42" s="98"/>
      <c r="D42" s="101"/>
      <c r="E42" s="130"/>
      <c r="F42" s="132"/>
      <c r="G42" s="128"/>
      <c r="H42" s="130"/>
      <c r="I42" s="117"/>
      <c r="J42" s="117"/>
      <c r="K42" s="117"/>
      <c r="L42" s="117"/>
    </row>
    <row r="43" spans="1:12" ht="27" customHeight="1" thickBot="1">
      <c r="A43" s="99"/>
      <c r="B43" s="99"/>
      <c r="C43" s="99"/>
      <c r="D43" s="102"/>
      <c r="E43" s="79">
        <v>241</v>
      </c>
      <c r="F43" s="80" t="s">
        <v>64</v>
      </c>
      <c r="G43" s="74">
        <v>1050081830</v>
      </c>
      <c r="H43" s="79">
        <v>245</v>
      </c>
      <c r="I43" s="81">
        <v>300</v>
      </c>
      <c r="J43" s="81">
        <v>300</v>
      </c>
      <c r="K43" s="81">
        <v>300</v>
      </c>
      <c r="L43" s="81">
        <f>I43+J43+K43</f>
        <v>900</v>
      </c>
    </row>
    <row r="44" spans="1:12" ht="25.5" customHeight="1" thickTop="1">
      <c r="A44" s="97" t="s">
        <v>79</v>
      </c>
      <c r="B44" s="100" t="s">
        <v>70</v>
      </c>
      <c r="C44" s="100" t="s">
        <v>71</v>
      </c>
      <c r="D44" s="71" t="s">
        <v>18</v>
      </c>
      <c r="E44" s="82"/>
      <c r="F44" s="82"/>
      <c r="G44" s="72"/>
      <c r="H44" s="82"/>
      <c r="I44" s="73">
        <f>I46</f>
        <v>1000</v>
      </c>
      <c r="J44" s="73">
        <f>J46</f>
        <v>1000</v>
      </c>
      <c r="K44" s="73">
        <f>K46</f>
        <v>1000</v>
      </c>
      <c r="L44" s="73">
        <f>I44+J44+K44</f>
        <v>3000</v>
      </c>
    </row>
    <row r="45" spans="1:12" ht="15.75">
      <c r="A45" s="98"/>
      <c r="B45" s="101"/>
      <c r="C45" s="101"/>
      <c r="D45" s="39" t="s">
        <v>17</v>
      </c>
      <c r="E45" s="47"/>
      <c r="F45" s="47"/>
      <c r="G45" s="23"/>
      <c r="H45" s="47"/>
      <c r="I45" s="43"/>
      <c r="J45" s="43"/>
      <c r="K45" s="43"/>
      <c r="L45" s="43"/>
    </row>
    <row r="46" spans="1:12" ht="32.25" thickBot="1">
      <c r="A46" s="99"/>
      <c r="B46" s="102"/>
      <c r="C46" s="102"/>
      <c r="D46" s="74" t="s">
        <v>38</v>
      </c>
      <c r="E46" s="68">
        <v>241</v>
      </c>
      <c r="F46" s="68" t="s">
        <v>72</v>
      </c>
      <c r="G46" s="75">
        <v>1090082450</v>
      </c>
      <c r="H46" s="68">
        <v>244</v>
      </c>
      <c r="I46" s="76">
        <v>1000</v>
      </c>
      <c r="J46" s="76">
        <v>1000</v>
      </c>
      <c r="K46" s="76">
        <v>1000</v>
      </c>
      <c r="L46" s="76">
        <f>I46+J46+K46</f>
        <v>3000</v>
      </c>
    </row>
    <row r="47" spans="1:12" ht="25.5" customHeight="1" thickTop="1">
      <c r="A47" s="97" t="s">
        <v>82</v>
      </c>
      <c r="B47" s="100" t="s">
        <v>73</v>
      </c>
      <c r="C47" s="103" t="s">
        <v>90</v>
      </c>
      <c r="D47" s="71" t="s">
        <v>18</v>
      </c>
      <c r="E47" s="72"/>
      <c r="F47" s="82"/>
      <c r="G47" s="82"/>
      <c r="H47" s="72"/>
      <c r="I47" s="73">
        <f>I49</f>
        <v>352.624</v>
      </c>
      <c r="J47" s="73">
        <f>J49</f>
        <v>352.624</v>
      </c>
      <c r="K47" s="73">
        <f>K49</f>
        <v>352.624</v>
      </c>
      <c r="L47" s="73">
        <f>K47+J47+I47</f>
        <v>1057.872</v>
      </c>
    </row>
    <row r="48" spans="1:12" ht="21" customHeight="1">
      <c r="A48" s="98"/>
      <c r="B48" s="101"/>
      <c r="C48" s="104"/>
      <c r="D48" s="39" t="s">
        <v>17</v>
      </c>
      <c r="E48" s="47"/>
      <c r="F48" s="47"/>
      <c r="G48" s="47"/>
      <c r="H48" s="47"/>
      <c r="I48" s="43"/>
      <c r="J48" s="43"/>
      <c r="K48" s="43"/>
      <c r="L48" s="43"/>
    </row>
    <row r="49" spans="1:12" ht="45.75" customHeight="1" thickBot="1">
      <c r="A49" s="99"/>
      <c r="B49" s="102"/>
      <c r="C49" s="105"/>
      <c r="D49" s="74" t="s">
        <v>38</v>
      </c>
      <c r="E49" s="68">
        <v>241</v>
      </c>
      <c r="F49" s="68" t="s">
        <v>72</v>
      </c>
      <c r="G49" s="75">
        <v>1090082460</v>
      </c>
      <c r="H49" s="68">
        <v>244</v>
      </c>
      <c r="I49" s="76">
        <v>352.624</v>
      </c>
      <c r="J49" s="76">
        <v>352.624</v>
      </c>
      <c r="K49" s="76">
        <v>352.624</v>
      </c>
      <c r="L49" s="76">
        <f>K49+J49+I49</f>
        <v>1057.872</v>
      </c>
    </row>
    <row r="50" spans="1:12" ht="25.5" customHeight="1" thickTop="1">
      <c r="A50" s="97" t="s">
        <v>85</v>
      </c>
      <c r="B50" s="100" t="s">
        <v>74</v>
      </c>
      <c r="C50" s="100" t="s">
        <v>91</v>
      </c>
      <c r="D50" s="71" t="s">
        <v>18</v>
      </c>
      <c r="E50" s="82"/>
      <c r="F50" s="82"/>
      <c r="G50" s="72"/>
      <c r="H50" s="82"/>
      <c r="I50" s="73">
        <f>I52</f>
        <v>250</v>
      </c>
      <c r="J50" s="73">
        <v>250</v>
      </c>
      <c r="K50" s="73">
        <v>250</v>
      </c>
      <c r="L50" s="73">
        <f>I50+J50+K50</f>
        <v>750</v>
      </c>
    </row>
    <row r="51" spans="1:12" ht="15.75">
      <c r="A51" s="98"/>
      <c r="B51" s="101"/>
      <c r="C51" s="101"/>
      <c r="D51" s="39" t="s">
        <v>17</v>
      </c>
      <c r="E51" s="47"/>
      <c r="F51" s="47"/>
      <c r="G51" s="47"/>
      <c r="H51" s="47"/>
      <c r="I51" s="43"/>
      <c r="J51" s="43"/>
      <c r="K51" s="43"/>
      <c r="L51" s="43"/>
    </row>
    <row r="52" spans="1:12" ht="148.5" customHeight="1" thickBot="1">
      <c r="A52" s="99"/>
      <c r="B52" s="102"/>
      <c r="C52" s="102"/>
      <c r="D52" s="74" t="s">
        <v>38</v>
      </c>
      <c r="E52" s="68">
        <v>241</v>
      </c>
      <c r="F52" s="68" t="s">
        <v>72</v>
      </c>
      <c r="G52" s="75">
        <v>1090082470</v>
      </c>
      <c r="H52" s="68">
        <v>244</v>
      </c>
      <c r="I52" s="76">
        <v>250</v>
      </c>
      <c r="J52" s="76">
        <v>250</v>
      </c>
      <c r="K52" s="76">
        <v>250</v>
      </c>
      <c r="L52" s="76">
        <f>I52+J52+K52</f>
        <v>750</v>
      </c>
    </row>
    <row r="53" spans="1:12" ht="25.5" customHeight="1" thickTop="1">
      <c r="A53" s="97" t="s">
        <v>86</v>
      </c>
      <c r="B53" s="100" t="s">
        <v>75</v>
      </c>
      <c r="C53" s="100" t="s">
        <v>76</v>
      </c>
      <c r="D53" s="71" t="s">
        <v>18</v>
      </c>
      <c r="E53" s="82"/>
      <c r="F53" s="82"/>
      <c r="G53" s="72"/>
      <c r="H53" s="82"/>
      <c r="I53" s="83">
        <f>I55+I56+I57</f>
        <v>57639.312999999995</v>
      </c>
      <c r="J53" s="83">
        <f>J55+J56+J57</f>
        <v>20921.16</v>
      </c>
      <c r="K53" s="83">
        <f>K55+K56+K57</f>
        <v>20921.16</v>
      </c>
      <c r="L53" s="73">
        <f>K53+J53+I53</f>
        <v>99481.633</v>
      </c>
    </row>
    <row r="54" spans="1:12" ht="15.75">
      <c r="A54" s="98"/>
      <c r="B54" s="101"/>
      <c r="C54" s="101"/>
      <c r="D54" s="39" t="s">
        <v>17</v>
      </c>
      <c r="E54" s="47"/>
      <c r="F54" s="47"/>
      <c r="G54" s="23"/>
      <c r="H54" s="47"/>
      <c r="I54" s="43"/>
      <c r="J54" s="43"/>
      <c r="K54" s="43"/>
      <c r="L54" s="43"/>
    </row>
    <row r="55" spans="1:12" ht="15.75">
      <c r="A55" s="98"/>
      <c r="B55" s="101"/>
      <c r="C55" s="101"/>
      <c r="D55" s="109" t="s">
        <v>38</v>
      </c>
      <c r="E55" s="23">
        <v>241</v>
      </c>
      <c r="F55" s="23" t="s">
        <v>62</v>
      </c>
      <c r="G55" s="23">
        <v>1090082940</v>
      </c>
      <c r="H55" s="47">
        <v>244</v>
      </c>
      <c r="I55" s="86">
        <v>2700</v>
      </c>
      <c r="J55" s="86">
        <v>2700</v>
      </c>
      <c r="K55" s="86">
        <v>2700</v>
      </c>
      <c r="L55" s="43">
        <f>I55+J55+K55</f>
        <v>8100</v>
      </c>
    </row>
    <row r="56" spans="1:12" ht="15.75">
      <c r="A56" s="98"/>
      <c r="B56" s="101"/>
      <c r="C56" s="101"/>
      <c r="D56" s="133"/>
      <c r="E56" s="23">
        <v>241</v>
      </c>
      <c r="F56" s="23" t="s">
        <v>62</v>
      </c>
      <c r="G56" s="23">
        <v>1090082940</v>
      </c>
      <c r="H56" s="47">
        <v>247</v>
      </c>
      <c r="I56" s="86">
        <v>18221.16</v>
      </c>
      <c r="J56" s="86">
        <v>18221.16</v>
      </c>
      <c r="K56" s="86">
        <v>18221.16</v>
      </c>
      <c r="L56" s="43">
        <f>I56+J56+K56</f>
        <v>54663.479999999996</v>
      </c>
    </row>
    <row r="57" spans="1:12" ht="18.75" customHeight="1" thickBot="1">
      <c r="A57" s="99"/>
      <c r="B57" s="102"/>
      <c r="C57" s="102"/>
      <c r="D57" s="134"/>
      <c r="E57" s="23">
        <v>241</v>
      </c>
      <c r="F57" s="23" t="s">
        <v>62</v>
      </c>
      <c r="G57" s="23">
        <v>1090082940</v>
      </c>
      <c r="H57" s="47">
        <v>540</v>
      </c>
      <c r="I57" s="86">
        <v>36718.153</v>
      </c>
      <c r="J57" s="86">
        <v>0</v>
      </c>
      <c r="K57" s="86">
        <v>0</v>
      </c>
      <c r="L57" s="43">
        <f>I57+J57+K57</f>
        <v>36718.153</v>
      </c>
    </row>
    <row r="58" ht="16.5" thickTop="1"/>
  </sheetData>
  <sheetProtection/>
  <mergeCells count="70">
    <mergeCell ref="D55:D57"/>
    <mergeCell ref="I2:L2"/>
    <mergeCell ref="I3:K3"/>
    <mergeCell ref="I1:J1"/>
    <mergeCell ref="I5:L5"/>
    <mergeCell ref="L12:L13"/>
    <mergeCell ref="A7:L7"/>
    <mergeCell ref="A8:L8"/>
    <mergeCell ref="A9:L9"/>
    <mergeCell ref="A10:L10"/>
    <mergeCell ref="A12:A13"/>
    <mergeCell ref="B12:B13"/>
    <mergeCell ref="I31:I32"/>
    <mergeCell ref="G41:G42"/>
    <mergeCell ref="D36:D37"/>
    <mergeCell ref="H41:H42"/>
    <mergeCell ref="I41:I42"/>
    <mergeCell ref="E41:E42"/>
    <mergeCell ref="F41:F42"/>
    <mergeCell ref="F36:F37"/>
    <mergeCell ref="B15:B19"/>
    <mergeCell ref="L31:L32"/>
    <mergeCell ref="G36:G37"/>
    <mergeCell ref="L36:L37"/>
    <mergeCell ref="E36:E37"/>
    <mergeCell ref="F31:F32"/>
    <mergeCell ref="J31:J32"/>
    <mergeCell ref="E31:E32"/>
    <mergeCell ref="K31:K32"/>
    <mergeCell ref="C34:C38"/>
    <mergeCell ref="D41:D43"/>
    <mergeCell ref="D12:D13"/>
    <mergeCell ref="E12:H12"/>
    <mergeCell ref="C12:C13"/>
    <mergeCell ref="G31:G32"/>
    <mergeCell ref="H31:H32"/>
    <mergeCell ref="L41:L42"/>
    <mergeCell ref="I36:I37"/>
    <mergeCell ref="H36:H37"/>
    <mergeCell ref="K36:K37"/>
    <mergeCell ref="J41:J42"/>
    <mergeCell ref="K41:K42"/>
    <mergeCell ref="J36:J37"/>
    <mergeCell ref="A15:A19"/>
    <mergeCell ref="D22:D23"/>
    <mergeCell ref="C29:C33"/>
    <mergeCell ref="D31:D33"/>
    <mergeCell ref="A20:A23"/>
    <mergeCell ref="B20:B23"/>
    <mergeCell ref="C20:C23"/>
    <mergeCell ref="C15:C19"/>
    <mergeCell ref="B29:B33"/>
    <mergeCell ref="A29:A33"/>
    <mergeCell ref="C47:C49"/>
    <mergeCell ref="A50:A52"/>
    <mergeCell ref="B50:B52"/>
    <mergeCell ref="C50:C52"/>
    <mergeCell ref="B39:B43"/>
    <mergeCell ref="A39:A43"/>
    <mergeCell ref="C39:C43"/>
    <mergeCell ref="A34:A38"/>
    <mergeCell ref="B34:B38"/>
    <mergeCell ref="A53:A57"/>
    <mergeCell ref="B53:B57"/>
    <mergeCell ref="C53:C57"/>
    <mergeCell ref="A47:A49"/>
    <mergeCell ref="B47:B49"/>
    <mergeCell ref="A44:A46"/>
    <mergeCell ref="B44:B46"/>
    <mergeCell ref="C44:C46"/>
  </mergeCells>
  <printOptions/>
  <pageMargins left="0.5905511811023623" right="0.5905511811023623" top="0.984251968503937" bottom="0.3937007874015748" header="0.31496062992125984" footer="0.31496062992125984"/>
  <pageSetup fitToHeight="0" fitToWidth="1" horizontalDpi="600" verticalDpi="600" orientation="landscape" paperSize="9" scale="70" r:id="rId1"/>
  <rowBreaks count="2" manualBreakCount="2">
    <brk id="28" max="11" man="1"/>
    <brk id="4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3"/>
  <sheetViews>
    <sheetView tabSelected="1" view="pageBreakPreview" zoomScaleSheetLayoutView="100" zoomScalePageLayoutView="0" workbookViewId="0" topLeftCell="A1">
      <selection activeCell="H3" sqref="H3:J3"/>
    </sheetView>
  </sheetViews>
  <sheetFormatPr defaultColWidth="9.00390625" defaultRowHeight="15.75" outlineLevelCol="1"/>
  <cols>
    <col min="1" max="1" width="5.375" style="8" customWidth="1"/>
    <col min="2" max="2" width="19.75390625" style="5" customWidth="1"/>
    <col min="3" max="3" width="24.375" style="5" customWidth="1"/>
    <col min="4" max="4" width="27.50390625" style="5" customWidth="1"/>
    <col min="5" max="7" width="13.00390625" style="14" hidden="1" customWidth="1" outlineLevel="1"/>
    <col min="8" max="8" width="18.625" style="5" bestFit="1" customWidth="1" collapsed="1"/>
    <col min="9" max="9" width="13.375" style="5" bestFit="1" customWidth="1"/>
    <col min="10" max="10" width="13.375" style="5" customWidth="1"/>
    <col min="11" max="11" width="18.125" style="5" bestFit="1" customWidth="1"/>
    <col min="12" max="12" width="9.00390625" style="5" customWidth="1"/>
    <col min="13" max="13" width="17.875" style="15" bestFit="1" customWidth="1"/>
    <col min="14" max="16384" width="9.00390625" style="5" customWidth="1"/>
  </cols>
  <sheetData>
    <row r="1" ht="18.75">
      <c r="H1" s="1" t="s">
        <v>106</v>
      </c>
    </row>
    <row r="2" spans="8:10" ht="32.25" customHeight="1">
      <c r="H2" s="149" t="s">
        <v>104</v>
      </c>
      <c r="I2" s="150"/>
      <c r="J2" s="150"/>
    </row>
    <row r="3" spans="8:10" ht="18.75">
      <c r="H3" s="151" t="s">
        <v>108</v>
      </c>
      <c r="I3" s="152"/>
      <c r="J3" s="152"/>
    </row>
    <row r="5" spans="8:11" ht="18.75">
      <c r="H5" s="58" t="s">
        <v>92</v>
      </c>
      <c r="I5" s="1"/>
      <c r="J5" s="1"/>
      <c r="K5" s="1"/>
    </row>
    <row r="6" spans="8:11" ht="39" customHeight="1">
      <c r="H6" s="141" t="s">
        <v>97</v>
      </c>
      <c r="I6" s="141"/>
      <c r="J6" s="141"/>
      <c r="K6" s="141"/>
    </row>
    <row r="7" spans="1:11" ht="18.75">
      <c r="A7" s="92" t="s">
        <v>0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8.75">
      <c r="A8" s="92" t="s">
        <v>26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8.75">
      <c r="A9" s="92" t="s">
        <v>27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8.75">
      <c r="A10" s="92" t="s">
        <v>28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8.75">
      <c r="A11" s="92" t="s">
        <v>29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8.75">
      <c r="A12" s="92" t="s">
        <v>30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</row>
    <row r="13" spans="1:11" ht="1.5" customHeight="1">
      <c r="A13" s="19"/>
      <c r="B13" s="1"/>
      <c r="C13" s="1"/>
      <c r="D13" s="1"/>
      <c r="E13" s="13"/>
      <c r="F13" s="13"/>
      <c r="G13" s="13"/>
      <c r="H13" s="1"/>
      <c r="I13" s="1"/>
      <c r="J13" s="1"/>
      <c r="K13" s="1"/>
    </row>
    <row r="14" spans="1:11" ht="15.75" customHeight="1">
      <c r="A14" s="4"/>
      <c r="B14" s="1"/>
      <c r="C14" s="1"/>
      <c r="D14" s="1"/>
      <c r="E14" s="13"/>
      <c r="F14" s="13"/>
      <c r="G14" s="13"/>
      <c r="H14" s="1"/>
      <c r="I14" s="1"/>
      <c r="J14" s="1"/>
      <c r="K14" s="20" t="s">
        <v>5</v>
      </c>
    </row>
    <row r="15" spans="1:11" ht="57.75" customHeight="1">
      <c r="A15" s="90" t="s">
        <v>4</v>
      </c>
      <c r="B15" s="90" t="s">
        <v>19</v>
      </c>
      <c r="C15" s="90" t="s">
        <v>20</v>
      </c>
      <c r="D15" s="90" t="s">
        <v>23</v>
      </c>
      <c r="E15" s="12">
        <v>2014</v>
      </c>
      <c r="F15" s="12">
        <v>2015</v>
      </c>
      <c r="G15" s="12">
        <v>2016</v>
      </c>
      <c r="H15" s="3" t="s">
        <v>93</v>
      </c>
      <c r="I15" s="3" t="s">
        <v>101</v>
      </c>
      <c r="J15" s="3" t="s">
        <v>102</v>
      </c>
      <c r="K15" s="90" t="s">
        <v>10</v>
      </c>
    </row>
    <row r="16" spans="1:11" ht="18.75">
      <c r="A16" s="90"/>
      <c r="B16" s="90"/>
      <c r="C16" s="90"/>
      <c r="D16" s="90"/>
      <c r="E16" s="12"/>
      <c r="F16" s="12"/>
      <c r="G16" s="12"/>
      <c r="H16" s="3" t="s">
        <v>15</v>
      </c>
      <c r="I16" s="3" t="s">
        <v>15</v>
      </c>
      <c r="J16" s="3" t="s">
        <v>15</v>
      </c>
      <c r="K16" s="90"/>
    </row>
    <row r="17" spans="1:11" ht="15.75" customHeight="1">
      <c r="A17" s="3">
        <v>1</v>
      </c>
      <c r="B17" s="3">
        <v>2</v>
      </c>
      <c r="C17" s="3">
        <v>3</v>
      </c>
      <c r="D17" s="3">
        <v>4</v>
      </c>
      <c r="E17" s="12"/>
      <c r="F17" s="12"/>
      <c r="G17" s="12"/>
      <c r="H17" s="3">
        <v>6</v>
      </c>
      <c r="I17" s="3">
        <v>7</v>
      </c>
      <c r="J17" s="3">
        <v>8</v>
      </c>
      <c r="K17" s="3">
        <v>9</v>
      </c>
    </row>
    <row r="18" spans="1:11" ht="17.25" customHeight="1">
      <c r="A18" s="142">
        <v>1</v>
      </c>
      <c r="B18" s="146" t="s">
        <v>24</v>
      </c>
      <c r="C18" s="145" t="s">
        <v>65</v>
      </c>
      <c r="D18" s="7" t="s">
        <v>22</v>
      </c>
      <c r="E18" s="30" t="e">
        <f>#REF!+E32+E39+#REF!</f>
        <v>#REF!</v>
      </c>
      <c r="F18" s="30" t="e">
        <f>#REF!+F32+F39+#REF!</f>
        <v>#REF!</v>
      </c>
      <c r="G18" s="30" t="e">
        <f>#REF!+G32+G39+#REF!</f>
        <v>#REF!</v>
      </c>
      <c r="H18" s="50">
        <f>H25+H32+H39+H46+H53+H60+H67+H79</f>
        <v>76528.545</v>
      </c>
      <c r="I18" s="50">
        <f>I25+I32+I39+I46+I53+I60+I67+I79</f>
        <v>35331.41</v>
      </c>
      <c r="J18" s="50">
        <f>J22</f>
        <v>35331.41</v>
      </c>
      <c r="K18" s="50">
        <f>K25+K32+K39+K46+K53+K60+K67+K79</f>
        <v>147191.36500000002</v>
      </c>
    </row>
    <row r="19" spans="1:11" ht="14.25" customHeight="1">
      <c r="A19" s="143"/>
      <c r="B19" s="147"/>
      <c r="C19" s="145"/>
      <c r="D19" s="7" t="s">
        <v>6</v>
      </c>
      <c r="E19" s="31"/>
      <c r="F19" s="31"/>
      <c r="G19" s="31"/>
      <c r="H19" s="51"/>
      <c r="I19" s="51"/>
      <c r="J19" s="51"/>
      <c r="K19" s="51"/>
    </row>
    <row r="20" spans="1:11" ht="15" customHeight="1">
      <c r="A20" s="143"/>
      <c r="B20" s="147"/>
      <c r="C20" s="145"/>
      <c r="D20" s="24" t="s">
        <v>44</v>
      </c>
      <c r="E20" s="32" t="e">
        <f>#REF!+E34+E41+#REF!</f>
        <v>#REF!</v>
      </c>
      <c r="F20" s="32" t="e">
        <f>#REF!+F34+F41+#REF!</f>
        <v>#REF!</v>
      </c>
      <c r="G20" s="32" t="e">
        <f>#REF!+G34+G41+#REF!</f>
        <v>#REF!</v>
      </c>
      <c r="H20" s="51"/>
      <c r="I20" s="51"/>
      <c r="J20" s="51"/>
      <c r="K20" s="51"/>
    </row>
    <row r="21" spans="1:11" ht="16.5" customHeight="1">
      <c r="A21" s="143"/>
      <c r="B21" s="147"/>
      <c r="C21" s="145"/>
      <c r="D21" s="7" t="s">
        <v>45</v>
      </c>
      <c r="E21" s="32" t="e">
        <f>#REF!+E35+E42+#REF!</f>
        <v>#REF!</v>
      </c>
      <c r="F21" s="32" t="e">
        <f>#REF!+F35+F42+#REF!</f>
        <v>#REF!</v>
      </c>
      <c r="G21" s="32" t="e">
        <f>#REF!+G35+G42+#REF!</f>
        <v>#REF!</v>
      </c>
      <c r="H21" s="53"/>
      <c r="I21" s="53"/>
      <c r="J21" s="53"/>
      <c r="K21" s="53"/>
    </row>
    <row r="22" spans="1:11" ht="14.25" customHeight="1">
      <c r="A22" s="143"/>
      <c r="B22" s="147"/>
      <c r="C22" s="145"/>
      <c r="D22" s="7" t="s">
        <v>25</v>
      </c>
      <c r="E22" s="32" t="e">
        <f>#REF!+E36+E43+#REF!</f>
        <v>#REF!</v>
      </c>
      <c r="F22" s="32" t="e">
        <f>#REF!+F36+F43+#REF!</f>
        <v>#REF!</v>
      </c>
      <c r="G22" s="32" t="e">
        <f>#REF!+G36+G43+#REF!</f>
        <v>#REF!</v>
      </c>
      <c r="H22" s="51">
        <f>H29+H36+H43+H50+H57+H64+H71+H83</f>
        <v>76528.545</v>
      </c>
      <c r="I22" s="51">
        <f>I29+I36+I43+I50+I57+I64+I71+I83</f>
        <v>35331.41</v>
      </c>
      <c r="J22" s="51">
        <f>J29+J36+J43+J50+J57+J64+J71+J83</f>
        <v>35331.41</v>
      </c>
      <c r="K22" s="51">
        <f>H22+I22+J22</f>
        <v>147191.365</v>
      </c>
    </row>
    <row r="23" spans="1:11" ht="45" customHeight="1">
      <c r="A23" s="143"/>
      <c r="B23" s="147"/>
      <c r="C23" s="145"/>
      <c r="D23" s="25" t="s">
        <v>46</v>
      </c>
      <c r="E23" s="31" t="e">
        <f>#REF!+E37+E44+#REF!</f>
        <v>#REF!</v>
      </c>
      <c r="F23" s="31" t="e">
        <f>#REF!+F37+F44+#REF!</f>
        <v>#REF!</v>
      </c>
      <c r="G23" s="31" t="e">
        <f>#REF!+G37+G44+#REF!</f>
        <v>#REF!</v>
      </c>
      <c r="H23" s="51"/>
      <c r="I23" s="51"/>
      <c r="J23" s="51"/>
      <c r="K23" s="51"/>
    </row>
    <row r="24" spans="1:11" ht="15.75" customHeight="1">
      <c r="A24" s="144"/>
      <c r="B24" s="148"/>
      <c r="C24" s="145"/>
      <c r="D24" s="7" t="s">
        <v>7</v>
      </c>
      <c r="E24" s="31" t="e">
        <f>#REF!+E38+E45+#REF!</f>
        <v>#REF!</v>
      </c>
      <c r="F24" s="31" t="e">
        <f>#REF!+F38+F45+#REF!</f>
        <v>#REF!</v>
      </c>
      <c r="G24" s="31" t="e">
        <f>#REF!+G38+G45+#REF!</f>
        <v>#REF!</v>
      </c>
      <c r="H24" s="51"/>
      <c r="I24" s="51"/>
      <c r="J24" s="51"/>
      <c r="K24" s="51"/>
    </row>
    <row r="25" spans="1:11" ht="15.75" customHeight="1">
      <c r="A25" s="142" t="s">
        <v>3</v>
      </c>
      <c r="B25" s="146" t="s">
        <v>87</v>
      </c>
      <c r="C25" s="145" t="s">
        <v>83</v>
      </c>
      <c r="D25" s="7" t="s">
        <v>22</v>
      </c>
      <c r="E25" s="27">
        <f>SUM(E27:E31)</f>
        <v>174209.6939</v>
      </c>
      <c r="F25" s="27">
        <f>SUM(F27:F31)</f>
        <v>81921.9133</v>
      </c>
      <c r="G25" s="27">
        <f>SUM(G27:G31)</f>
        <v>93721.1</v>
      </c>
      <c r="H25" s="50">
        <f>SUM(H27:H31)</f>
        <v>14986.448</v>
      </c>
      <c r="I25" s="50">
        <f>'прил 1'!J20</f>
        <v>10507.466</v>
      </c>
      <c r="J25" s="50">
        <f>'прил 1'!K20</f>
        <v>10507.466</v>
      </c>
      <c r="K25" s="50">
        <f>H25+I25+J25</f>
        <v>36001.380000000005</v>
      </c>
    </row>
    <row r="26" spans="1:11" ht="15.75" customHeight="1">
      <c r="A26" s="143"/>
      <c r="B26" s="147"/>
      <c r="C26" s="145"/>
      <c r="D26" s="7" t="s">
        <v>6</v>
      </c>
      <c r="E26" s="27"/>
      <c r="F26" s="27"/>
      <c r="G26" s="27"/>
      <c r="H26" s="51"/>
      <c r="I26" s="51"/>
      <c r="J26" s="51"/>
      <c r="K26" s="51"/>
    </row>
    <row r="27" spans="1:11" ht="15.75" customHeight="1">
      <c r="A27" s="143"/>
      <c r="B27" s="147"/>
      <c r="C27" s="145"/>
      <c r="D27" s="24" t="s">
        <v>44</v>
      </c>
      <c r="E27" s="28"/>
      <c r="F27" s="28"/>
      <c r="G27" s="28"/>
      <c r="H27" s="51" t="s">
        <v>99</v>
      </c>
      <c r="I27" s="51"/>
      <c r="J27" s="51"/>
      <c r="K27" s="51"/>
    </row>
    <row r="28" spans="1:11" ht="15.75" customHeight="1">
      <c r="A28" s="143"/>
      <c r="B28" s="147"/>
      <c r="C28" s="145"/>
      <c r="D28" s="7" t="s">
        <v>45</v>
      </c>
      <c r="E28" s="27"/>
      <c r="F28" s="27"/>
      <c r="G28" s="27"/>
      <c r="H28" s="51" t="s">
        <v>99</v>
      </c>
      <c r="I28" s="51"/>
      <c r="J28" s="51"/>
      <c r="K28" s="51"/>
    </row>
    <row r="29" spans="1:11" ht="15.75" customHeight="1">
      <c r="A29" s="143"/>
      <c r="B29" s="147"/>
      <c r="C29" s="145"/>
      <c r="D29" s="7" t="s">
        <v>25</v>
      </c>
      <c r="E29" s="27">
        <v>174209.6939</v>
      </c>
      <c r="F29" s="27">
        <v>81921.9133</v>
      </c>
      <c r="G29" s="27">
        <v>93721.1</v>
      </c>
      <c r="H29" s="51">
        <f>'прил 1'!I20</f>
        <v>14986.448</v>
      </c>
      <c r="I29" s="51">
        <f>'прил 1'!J20</f>
        <v>10507.466</v>
      </c>
      <c r="J29" s="51">
        <f>'прил 1'!K20</f>
        <v>10507.466</v>
      </c>
      <c r="K29" s="51">
        <f>H29+I29+J29</f>
        <v>36001.380000000005</v>
      </c>
    </row>
    <row r="30" spans="1:11" ht="15.75" customHeight="1">
      <c r="A30" s="143"/>
      <c r="B30" s="147"/>
      <c r="C30" s="145"/>
      <c r="D30" s="25" t="s">
        <v>46</v>
      </c>
      <c r="E30" s="29"/>
      <c r="F30" s="29"/>
      <c r="G30" s="29"/>
      <c r="H30" s="51"/>
      <c r="I30" s="51"/>
      <c r="J30" s="51"/>
      <c r="K30" s="51"/>
    </row>
    <row r="31" spans="1:11" ht="15.75" customHeight="1">
      <c r="A31" s="144"/>
      <c r="B31" s="148"/>
      <c r="C31" s="145"/>
      <c r="D31" s="7" t="s">
        <v>7</v>
      </c>
      <c r="E31" s="27"/>
      <c r="F31" s="27"/>
      <c r="G31" s="27"/>
      <c r="H31" s="51"/>
      <c r="I31" s="51"/>
      <c r="J31" s="51"/>
      <c r="K31" s="51"/>
    </row>
    <row r="32" spans="1:11" ht="15.75" customHeight="1">
      <c r="A32" s="142" t="s">
        <v>39</v>
      </c>
      <c r="B32" s="146" t="s">
        <v>42</v>
      </c>
      <c r="C32" s="145" t="s">
        <v>66</v>
      </c>
      <c r="D32" s="7" t="s">
        <v>22</v>
      </c>
      <c r="E32" s="27">
        <f>SUM(E34:E38)</f>
        <v>174209.6939</v>
      </c>
      <c r="F32" s="27">
        <f>SUM(F34:F38)</f>
        <v>81921.9133</v>
      </c>
      <c r="G32" s="27">
        <f>SUM(G34:G38)</f>
        <v>93721.1</v>
      </c>
      <c r="H32" s="50">
        <f>SUM(H34:H38)</f>
        <v>10</v>
      </c>
      <c r="I32" s="50">
        <f>SUM(I34:I38)</f>
        <v>10</v>
      </c>
      <c r="J32" s="50">
        <v>10</v>
      </c>
      <c r="K32" s="50">
        <f>H32+I32+J32</f>
        <v>30</v>
      </c>
    </row>
    <row r="33" spans="1:11" ht="14.25" customHeight="1">
      <c r="A33" s="143"/>
      <c r="B33" s="147"/>
      <c r="C33" s="145"/>
      <c r="D33" s="7" t="s">
        <v>6</v>
      </c>
      <c r="E33" s="27"/>
      <c r="F33" s="27"/>
      <c r="G33" s="27"/>
      <c r="H33" s="51"/>
      <c r="I33" s="51"/>
      <c r="J33" s="51"/>
      <c r="K33" s="51"/>
    </row>
    <row r="34" spans="1:11" ht="16.5" customHeight="1">
      <c r="A34" s="143"/>
      <c r="B34" s="147"/>
      <c r="C34" s="145"/>
      <c r="D34" s="24" t="s">
        <v>44</v>
      </c>
      <c r="E34" s="28"/>
      <c r="F34" s="28"/>
      <c r="G34" s="28"/>
      <c r="H34" s="51"/>
      <c r="I34" s="51"/>
      <c r="J34" s="51"/>
      <c r="K34" s="51"/>
    </row>
    <row r="35" spans="1:11" ht="14.25" customHeight="1">
      <c r="A35" s="143"/>
      <c r="B35" s="147"/>
      <c r="C35" s="145"/>
      <c r="D35" s="7" t="s">
        <v>45</v>
      </c>
      <c r="E35" s="27"/>
      <c r="F35" s="27"/>
      <c r="G35" s="27"/>
      <c r="H35" s="51"/>
      <c r="I35" s="51"/>
      <c r="J35" s="51"/>
      <c r="K35" s="51"/>
    </row>
    <row r="36" spans="1:11" ht="16.5" customHeight="1">
      <c r="A36" s="143"/>
      <c r="B36" s="147"/>
      <c r="C36" s="145"/>
      <c r="D36" s="7" t="s">
        <v>25</v>
      </c>
      <c r="E36" s="27">
        <v>174209.6939</v>
      </c>
      <c r="F36" s="27">
        <v>81921.9133</v>
      </c>
      <c r="G36" s="27">
        <v>93721.1</v>
      </c>
      <c r="H36" s="51">
        <f>'прил 1'!I29</f>
        <v>10</v>
      </c>
      <c r="I36" s="51">
        <v>10</v>
      </c>
      <c r="J36" s="51">
        <v>10</v>
      </c>
      <c r="K36" s="51">
        <f>H36+I36+J36</f>
        <v>30</v>
      </c>
    </row>
    <row r="37" spans="1:11" ht="46.5" customHeight="1">
      <c r="A37" s="143"/>
      <c r="B37" s="147"/>
      <c r="C37" s="145"/>
      <c r="D37" s="25" t="s">
        <v>46</v>
      </c>
      <c r="E37" s="29"/>
      <c r="F37" s="29"/>
      <c r="G37" s="29"/>
      <c r="H37" s="51"/>
      <c r="I37" s="51"/>
      <c r="J37" s="51"/>
      <c r="K37" s="51"/>
    </row>
    <row r="38" spans="1:11" ht="13.5" customHeight="1">
      <c r="A38" s="144"/>
      <c r="B38" s="148"/>
      <c r="C38" s="145"/>
      <c r="D38" s="7" t="s">
        <v>7</v>
      </c>
      <c r="E38" s="27"/>
      <c r="F38" s="27"/>
      <c r="G38" s="27"/>
      <c r="H38" s="51"/>
      <c r="I38" s="51"/>
      <c r="J38" s="51"/>
      <c r="K38" s="51"/>
    </row>
    <row r="39" spans="1:12" ht="15.75" customHeight="1">
      <c r="A39" s="142" t="s">
        <v>40</v>
      </c>
      <c r="B39" s="146" t="s">
        <v>43</v>
      </c>
      <c r="C39" s="145" t="s">
        <v>68</v>
      </c>
      <c r="D39" s="7" t="s">
        <v>22</v>
      </c>
      <c r="E39" s="27">
        <f>SUM(E41:E45)</f>
        <v>23.4</v>
      </c>
      <c r="F39" s="27">
        <f>SUM(F41:F45)</f>
        <v>0</v>
      </c>
      <c r="G39" s="27">
        <f>SUM(G41:G45)</f>
        <v>558.124</v>
      </c>
      <c r="H39" s="54">
        <f>H43</f>
        <v>1290.16</v>
      </c>
      <c r="I39" s="54">
        <f>I43</f>
        <v>1290.16</v>
      </c>
      <c r="J39" s="54">
        <f>J43</f>
        <v>1290.16</v>
      </c>
      <c r="K39" s="50">
        <f>SUM(H39:J39)</f>
        <v>3870.4800000000005</v>
      </c>
      <c r="L39" s="26"/>
    </row>
    <row r="40" spans="1:11" ht="12" customHeight="1">
      <c r="A40" s="143"/>
      <c r="B40" s="147"/>
      <c r="C40" s="145"/>
      <c r="D40" s="7" t="s">
        <v>6</v>
      </c>
      <c r="E40" s="27"/>
      <c r="F40" s="27"/>
      <c r="G40" s="27"/>
      <c r="H40" s="51"/>
      <c r="I40" s="51"/>
      <c r="J40" s="51"/>
      <c r="K40" s="51"/>
    </row>
    <row r="41" spans="1:11" ht="16.5" customHeight="1">
      <c r="A41" s="143"/>
      <c r="B41" s="147"/>
      <c r="C41" s="145"/>
      <c r="D41" s="24" t="s">
        <v>44</v>
      </c>
      <c r="E41" s="28"/>
      <c r="F41" s="28"/>
      <c r="G41" s="28"/>
      <c r="H41" s="51"/>
      <c r="I41" s="51"/>
      <c r="J41" s="51"/>
      <c r="K41" s="51"/>
    </row>
    <row r="42" spans="1:11" ht="13.5" customHeight="1">
      <c r="A42" s="143"/>
      <c r="B42" s="147"/>
      <c r="C42" s="145"/>
      <c r="D42" s="7" t="s">
        <v>45</v>
      </c>
      <c r="E42" s="27">
        <v>23.4</v>
      </c>
      <c r="F42" s="27">
        <v>0</v>
      </c>
      <c r="G42" s="27">
        <v>237.64000000000001</v>
      </c>
      <c r="H42" s="51"/>
      <c r="I42" s="51"/>
      <c r="J42" s="51"/>
      <c r="K42" s="51"/>
    </row>
    <row r="43" spans="1:11" ht="14.25" customHeight="1">
      <c r="A43" s="143"/>
      <c r="B43" s="147"/>
      <c r="C43" s="145"/>
      <c r="D43" s="7" t="s">
        <v>25</v>
      </c>
      <c r="E43" s="27">
        <v>0</v>
      </c>
      <c r="F43" s="27">
        <v>0</v>
      </c>
      <c r="G43" s="27">
        <v>320.484</v>
      </c>
      <c r="H43" s="51">
        <f>'прил 1'!I34</f>
        <v>1290.16</v>
      </c>
      <c r="I43" s="51">
        <f>'прил 1'!J34</f>
        <v>1290.16</v>
      </c>
      <c r="J43" s="51">
        <f>'прил 1'!K34</f>
        <v>1290.16</v>
      </c>
      <c r="K43" s="51">
        <f>H43+I43+J43</f>
        <v>3870.4800000000005</v>
      </c>
    </row>
    <row r="44" spans="1:11" ht="46.5" customHeight="1">
      <c r="A44" s="143"/>
      <c r="B44" s="147"/>
      <c r="C44" s="145"/>
      <c r="D44" s="25" t="s">
        <v>46</v>
      </c>
      <c r="E44" s="29"/>
      <c r="F44" s="29"/>
      <c r="G44" s="29"/>
      <c r="H44" s="51"/>
      <c r="I44" s="51"/>
      <c r="J44" s="51"/>
      <c r="K44" s="51"/>
    </row>
    <row r="45" spans="1:11" ht="13.5" customHeight="1">
      <c r="A45" s="144"/>
      <c r="B45" s="148"/>
      <c r="C45" s="145"/>
      <c r="D45" s="7" t="s">
        <v>7</v>
      </c>
      <c r="E45" s="27"/>
      <c r="F45" s="27"/>
      <c r="G45" s="27"/>
      <c r="H45" s="51"/>
      <c r="I45" s="51"/>
      <c r="J45" s="51"/>
      <c r="K45" s="51"/>
    </row>
    <row r="46" spans="1:11" ht="15" customHeight="1">
      <c r="A46" s="142" t="s">
        <v>41</v>
      </c>
      <c r="B46" s="146" t="s">
        <v>100</v>
      </c>
      <c r="C46" s="145" t="s">
        <v>77</v>
      </c>
      <c r="D46" s="7" t="s">
        <v>22</v>
      </c>
      <c r="E46" s="27">
        <f>SUM(E48:E52)</f>
        <v>12095.88</v>
      </c>
      <c r="F46" s="27">
        <f>SUM(F48:F52)</f>
        <v>11940</v>
      </c>
      <c r="G46" s="27">
        <f>SUM(G48:G52)</f>
        <v>10600</v>
      </c>
      <c r="H46" s="50">
        <v>1000</v>
      </c>
      <c r="I46" s="50">
        <v>1000</v>
      </c>
      <c r="J46" s="50">
        <v>1000</v>
      </c>
      <c r="K46" s="50">
        <f>H46+I46+J46</f>
        <v>3000</v>
      </c>
    </row>
    <row r="47" spans="1:11" ht="15" customHeight="1">
      <c r="A47" s="143"/>
      <c r="B47" s="147"/>
      <c r="C47" s="145"/>
      <c r="D47" s="7" t="s">
        <v>6</v>
      </c>
      <c r="E47" s="27"/>
      <c r="F47" s="27"/>
      <c r="G47" s="27"/>
      <c r="H47" s="51"/>
      <c r="I47" s="51"/>
      <c r="J47" s="51"/>
      <c r="K47" s="51"/>
    </row>
    <row r="48" spans="1:11" ht="17.25" customHeight="1">
      <c r="A48" s="143"/>
      <c r="B48" s="147"/>
      <c r="C48" s="145"/>
      <c r="D48" s="24" t="s">
        <v>44</v>
      </c>
      <c r="E48" s="28"/>
      <c r="F48" s="28"/>
      <c r="G48" s="28"/>
      <c r="H48" s="51"/>
      <c r="I48" s="51"/>
      <c r="J48" s="51"/>
      <c r="K48" s="51"/>
    </row>
    <row r="49" spans="1:11" ht="15" customHeight="1">
      <c r="A49" s="143"/>
      <c r="B49" s="147"/>
      <c r="C49" s="145"/>
      <c r="D49" s="7" t="s">
        <v>45</v>
      </c>
      <c r="E49" s="27"/>
      <c r="F49" s="27"/>
      <c r="G49" s="27"/>
      <c r="H49" s="51"/>
      <c r="I49" s="51"/>
      <c r="J49" s="51"/>
      <c r="K49" s="51"/>
    </row>
    <row r="50" spans="1:11" ht="17.25" customHeight="1">
      <c r="A50" s="143"/>
      <c r="B50" s="147"/>
      <c r="C50" s="145"/>
      <c r="D50" s="7" t="s">
        <v>25</v>
      </c>
      <c r="E50" s="27">
        <v>12095.88</v>
      </c>
      <c r="F50" s="27">
        <v>11940</v>
      </c>
      <c r="G50" s="27">
        <v>10600</v>
      </c>
      <c r="H50" s="51">
        <f>'прил 1'!I39</f>
        <v>1000</v>
      </c>
      <c r="I50" s="51">
        <v>1000</v>
      </c>
      <c r="J50" s="51">
        <v>1000</v>
      </c>
      <c r="K50" s="51">
        <f>H50+I50+J50</f>
        <v>3000</v>
      </c>
    </row>
    <row r="51" spans="1:11" ht="46.5" customHeight="1">
      <c r="A51" s="143"/>
      <c r="B51" s="147"/>
      <c r="C51" s="145"/>
      <c r="D51" s="25" t="s">
        <v>46</v>
      </c>
      <c r="E51" s="29"/>
      <c r="F51" s="29"/>
      <c r="G51" s="29"/>
      <c r="H51" s="51"/>
      <c r="I51" s="51"/>
      <c r="J51" s="51"/>
      <c r="K51" s="51"/>
    </row>
    <row r="52" spans="1:11" ht="16.5" customHeight="1">
      <c r="A52" s="144"/>
      <c r="B52" s="148"/>
      <c r="C52" s="145"/>
      <c r="D52" s="7" t="s">
        <v>7</v>
      </c>
      <c r="E52" s="27"/>
      <c r="F52" s="27"/>
      <c r="G52" s="27"/>
      <c r="H52" s="51"/>
      <c r="I52" s="51"/>
      <c r="J52" s="51"/>
      <c r="K52" s="51"/>
    </row>
    <row r="53" spans="1:11" ht="13.5" customHeight="1">
      <c r="A53" s="142" t="s">
        <v>79</v>
      </c>
      <c r="B53" s="146" t="s">
        <v>70</v>
      </c>
      <c r="C53" s="145" t="s">
        <v>71</v>
      </c>
      <c r="D53" s="7" t="s">
        <v>22</v>
      </c>
      <c r="E53" s="27">
        <f>SUM(E55:E59)</f>
        <v>12095.88</v>
      </c>
      <c r="F53" s="27">
        <f>SUM(F55:F59)</f>
        <v>11940</v>
      </c>
      <c r="G53" s="27">
        <f>SUM(G55:G59)</f>
        <v>10600</v>
      </c>
      <c r="H53" s="50">
        <f>H57</f>
        <v>1000</v>
      </c>
      <c r="I53" s="50">
        <f>'прил 1'!J44</f>
        <v>1000</v>
      </c>
      <c r="J53" s="50">
        <f>'прил 1'!K44</f>
        <v>1000</v>
      </c>
      <c r="K53" s="50">
        <f>SUM(H53:J53)</f>
        <v>3000</v>
      </c>
    </row>
    <row r="54" spans="1:11" ht="14.25" customHeight="1">
      <c r="A54" s="143"/>
      <c r="B54" s="147"/>
      <c r="C54" s="145"/>
      <c r="D54" s="7" t="s">
        <v>6</v>
      </c>
      <c r="E54" s="27"/>
      <c r="F54" s="27"/>
      <c r="G54" s="27"/>
      <c r="H54" s="51"/>
      <c r="I54" s="51"/>
      <c r="J54" s="51"/>
      <c r="K54" s="51"/>
    </row>
    <row r="55" spans="1:11" ht="17.25" customHeight="1">
      <c r="A55" s="143"/>
      <c r="B55" s="147"/>
      <c r="C55" s="145"/>
      <c r="D55" s="24" t="s">
        <v>44</v>
      </c>
      <c r="E55" s="28"/>
      <c r="F55" s="28"/>
      <c r="G55" s="28"/>
      <c r="H55" s="51"/>
      <c r="I55" s="51"/>
      <c r="J55" s="51"/>
      <c r="K55" s="51"/>
    </row>
    <row r="56" spans="1:11" ht="15.75" customHeight="1">
      <c r="A56" s="143"/>
      <c r="B56" s="147"/>
      <c r="C56" s="145"/>
      <c r="D56" s="7" t="s">
        <v>45</v>
      </c>
      <c r="E56" s="27"/>
      <c r="F56" s="27"/>
      <c r="G56" s="27"/>
      <c r="H56" s="51"/>
      <c r="I56" s="51"/>
      <c r="J56" s="51"/>
      <c r="K56" s="51"/>
    </row>
    <row r="57" spans="1:11" ht="19.5" customHeight="1">
      <c r="A57" s="143"/>
      <c r="B57" s="147"/>
      <c r="C57" s="145"/>
      <c r="D57" s="7" t="s">
        <v>25</v>
      </c>
      <c r="E57" s="27">
        <v>12095.88</v>
      </c>
      <c r="F57" s="27">
        <v>11940</v>
      </c>
      <c r="G57" s="27">
        <v>10600</v>
      </c>
      <c r="H57" s="51">
        <f>'прил 1'!I44</f>
        <v>1000</v>
      </c>
      <c r="I57" s="51">
        <f>'прил 1'!J46</f>
        <v>1000</v>
      </c>
      <c r="J57" s="51">
        <f>'прил 1'!K46</f>
        <v>1000</v>
      </c>
      <c r="K57" s="51">
        <f>H57+I57+J57</f>
        <v>3000</v>
      </c>
    </row>
    <row r="58" spans="1:11" ht="45" customHeight="1">
      <c r="A58" s="143"/>
      <c r="B58" s="147"/>
      <c r="C58" s="145"/>
      <c r="D58" s="25" t="s">
        <v>46</v>
      </c>
      <c r="E58" s="29"/>
      <c r="F58" s="29"/>
      <c r="G58" s="29"/>
      <c r="H58" s="51"/>
      <c r="I58" s="51"/>
      <c r="J58" s="51"/>
      <c r="K58" s="51"/>
    </row>
    <row r="59" spans="1:11" ht="21" customHeight="1">
      <c r="A59" s="144"/>
      <c r="B59" s="148"/>
      <c r="C59" s="145"/>
      <c r="D59" s="7" t="s">
        <v>7</v>
      </c>
      <c r="E59" s="27"/>
      <c r="F59" s="27"/>
      <c r="G59" s="27"/>
      <c r="H59" s="51"/>
      <c r="I59" s="51"/>
      <c r="J59" s="51"/>
      <c r="K59" s="51"/>
    </row>
    <row r="60" spans="1:11" ht="15" customHeight="1">
      <c r="A60" s="142" t="s">
        <v>82</v>
      </c>
      <c r="B60" s="146" t="s">
        <v>73</v>
      </c>
      <c r="C60" s="145" t="s">
        <v>90</v>
      </c>
      <c r="D60" s="7" t="s">
        <v>22</v>
      </c>
      <c r="E60" s="27">
        <f>SUM(E62:E66)</f>
        <v>12095.88</v>
      </c>
      <c r="F60" s="27">
        <f>SUM(F62:F66)</f>
        <v>11940</v>
      </c>
      <c r="G60" s="27">
        <f>SUM(G62:G66)</f>
        <v>10600</v>
      </c>
      <c r="H60" s="50">
        <f>H64</f>
        <v>352.624</v>
      </c>
      <c r="I60" s="50">
        <f>I64</f>
        <v>352.624</v>
      </c>
      <c r="J60" s="50">
        <f>J64</f>
        <v>352.624</v>
      </c>
      <c r="K60" s="50">
        <f>SUM(H60:J60)</f>
        <v>1057.872</v>
      </c>
    </row>
    <row r="61" spans="1:11" ht="12.75" customHeight="1">
      <c r="A61" s="143"/>
      <c r="B61" s="147"/>
      <c r="C61" s="145"/>
      <c r="D61" s="7" t="s">
        <v>6</v>
      </c>
      <c r="E61" s="27"/>
      <c r="F61" s="27"/>
      <c r="G61" s="27"/>
      <c r="H61" s="51"/>
      <c r="I61" s="51"/>
      <c r="J61" s="51"/>
      <c r="K61" s="51"/>
    </row>
    <row r="62" spans="1:11" ht="16.5" customHeight="1">
      <c r="A62" s="143"/>
      <c r="B62" s="147"/>
      <c r="C62" s="145"/>
      <c r="D62" s="24" t="s">
        <v>44</v>
      </c>
      <c r="E62" s="28"/>
      <c r="F62" s="28"/>
      <c r="G62" s="28"/>
      <c r="H62" s="51"/>
      <c r="I62" s="51"/>
      <c r="J62" s="51"/>
      <c r="K62" s="51"/>
    </row>
    <row r="63" spans="1:11" ht="16.5" customHeight="1">
      <c r="A63" s="143"/>
      <c r="B63" s="147"/>
      <c r="C63" s="145"/>
      <c r="D63" s="7" t="s">
        <v>45</v>
      </c>
      <c r="E63" s="27"/>
      <c r="F63" s="27"/>
      <c r="G63" s="27"/>
      <c r="H63" s="51"/>
      <c r="I63" s="51"/>
      <c r="J63" s="51"/>
      <c r="K63" s="51"/>
    </row>
    <row r="64" spans="1:11" ht="15" customHeight="1">
      <c r="A64" s="143"/>
      <c r="B64" s="147"/>
      <c r="C64" s="145"/>
      <c r="D64" s="7" t="s">
        <v>25</v>
      </c>
      <c r="E64" s="27">
        <v>12095.88</v>
      </c>
      <c r="F64" s="27">
        <v>11940</v>
      </c>
      <c r="G64" s="27">
        <v>10600</v>
      </c>
      <c r="H64" s="51">
        <f>'прил 1'!I47</f>
        <v>352.624</v>
      </c>
      <c r="I64" s="51">
        <f>'прил 1'!J49</f>
        <v>352.624</v>
      </c>
      <c r="J64" s="51">
        <f>'прил 1'!K49</f>
        <v>352.624</v>
      </c>
      <c r="K64" s="51">
        <f>H64+I64+J64</f>
        <v>1057.872</v>
      </c>
    </row>
    <row r="65" spans="1:11" ht="46.5" customHeight="1">
      <c r="A65" s="143"/>
      <c r="B65" s="147"/>
      <c r="C65" s="145"/>
      <c r="D65" s="25" t="s">
        <v>46</v>
      </c>
      <c r="E65" s="29"/>
      <c r="F65" s="29"/>
      <c r="G65" s="29"/>
      <c r="H65" s="51"/>
      <c r="I65" s="51"/>
      <c r="J65" s="51"/>
      <c r="K65" s="51"/>
    </row>
    <row r="66" spans="1:11" ht="14.25" customHeight="1">
      <c r="A66" s="144"/>
      <c r="B66" s="148"/>
      <c r="C66" s="145"/>
      <c r="D66" s="7" t="s">
        <v>7</v>
      </c>
      <c r="E66" s="27"/>
      <c r="F66" s="27"/>
      <c r="G66" s="27"/>
      <c r="H66" s="51"/>
      <c r="I66" s="51"/>
      <c r="J66" s="51"/>
      <c r="K66" s="51"/>
    </row>
    <row r="67" spans="1:11" ht="12.75" customHeight="1">
      <c r="A67" s="142" t="s">
        <v>85</v>
      </c>
      <c r="B67" s="146" t="s">
        <v>74</v>
      </c>
      <c r="C67" s="145" t="s">
        <v>91</v>
      </c>
      <c r="D67" s="7" t="s">
        <v>22</v>
      </c>
      <c r="E67" s="27">
        <f>SUM(E69:E73)</f>
        <v>12095.88</v>
      </c>
      <c r="F67" s="27">
        <f>SUM(F69:F73)</f>
        <v>11940</v>
      </c>
      <c r="G67" s="27">
        <f>SUM(G69:G73)</f>
        <v>10600</v>
      </c>
      <c r="H67" s="50">
        <v>250</v>
      </c>
      <c r="I67" s="50">
        <v>250</v>
      </c>
      <c r="J67" s="50">
        <v>250</v>
      </c>
      <c r="K67" s="50">
        <f>SUM(H67:J67)</f>
        <v>750</v>
      </c>
    </row>
    <row r="68" spans="1:11" ht="14.25" customHeight="1">
      <c r="A68" s="143"/>
      <c r="B68" s="147"/>
      <c r="C68" s="145"/>
      <c r="D68" s="7" t="s">
        <v>6</v>
      </c>
      <c r="E68" s="27"/>
      <c r="F68" s="27"/>
      <c r="G68" s="27"/>
      <c r="H68" s="51"/>
      <c r="I68" s="51"/>
      <c r="J68" s="51"/>
      <c r="K68" s="51"/>
    </row>
    <row r="69" spans="1:11" ht="15" customHeight="1">
      <c r="A69" s="143"/>
      <c r="B69" s="147"/>
      <c r="C69" s="145"/>
      <c r="D69" s="24" t="s">
        <v>44</v>
      </c>
      <c r="E69" s="28"/>
      <c r="F69" s="28"/>
      <c r="G69" s="28"/>
      <c r="H69" s="51"/>
      <c r="I69" s="51"/>
      <c r="J69" s="51"/>
      <c r="K69" s="51"/>
    </row>
    <row r="70" spans="1:11" ht="14.25" customHeight="1">
      <c r="A70" s="143"/>
      <c r="B70" s="147"/>
      <c r="C70" s="145"/>
      <c r="D70" s="7" t="s">
        <v>45</v>
      </c>
      <c r="E70" s="27"/>
      <c r="F70" s="27"/>
      <c r="G70" s="27"/>
      <c r="H70" s="51"/>
      <c r="I70" s="51"/>
      <c r="J70" s="51"/>
      <c r="K70" s="51"/>
    </row>
    <row r="71" spans="1:11" ht="15" customHeight="1">
      <c r="A71" s="143"/>
      <c r="B71" s="147"/>
      <c r="C71" s="145"/>
      <c r="D71" s="7" t="s">
        <v>25</v>
      </c>
      <c r="E71" s="27">
        <v>12095.88</v>
      </c>
      <c r="F71" s="27">
        <v>11940</v>
      </c>
      <c r="G71" s="27">
        <v>10600</v>
      </c>
      <c r="H71" s="51">
        <f>'прил 1'!I50</f>
        <v>250</v>
      </c>
      <c r="I71" s="51">
        <v>250</v>
      </c>
      <c r="J71" s="51">
        <v>250</v>
      </c>
      <c r="K71" s="51">
        <f>H71+I71+J71</f>
        <v>750</v>
      </c>
    </row>
    <row r="72" spans="1:11" ht="46.5" customHeight="1">
      <c r="A72" s="143"/>
      <c r="B72" s="147"/>
      <c r="C72" s="145"/>
      <c r="D72" s="25" t="s">
        <v>46</v>
      </c>
      <c r="E72" s="29"/>
      <c r="F72" s="29"/>
      <c r="G72" s="29"/>
      <c r="H72" s="51"/>
      <c r="I72" s="51"/>
      <c r="J72" s="51"/>
      <c r="K72" s="51"/>
    </row>
    <row r="73" spans="1:11" ht="90" customHeight="1">
      <c r="A73" s="144"/>
      <c r="B73" s="148"/>
      <c r="C73" s="145"/>
      <c r="D73" s="7" t="s">
        <v>7</v>
      </c>
      <c r="E73" s="27"/>
      <c r="F73" s="27"/>
      <c r="G73" s="27"/>
      <c r="H73" s="51"/>
      <c r="I73" s="51"/>
      <c r="J73" s="51"/>
      <c r="K73" s="51"/>
    </row>
    <row r="74" spans="1:11" ht="12.75" customHeight="1" hidden="1">
      <c r="A74" s="142" t="s">
        <v>86</v>
      </c>
      <c r="B74" s="146" t="s">
        <v>75</v>
      </c>
      <c r="C74" s="145" t="s">
        <v>78</v>
      </c>
      <c r="D74" s="7" t="s">
        <v>22</v>
      </c>
      <c r="E74" s="27">
        <f>SUM(E76:E83)</f>
        <v>12095.88</v>
      </c>
      <c r="F74" s="27">
        <f>SUM(F76:F83)</f>
        <v>11940</v>
      </c>
      <c r="G74" s="27">
        <f>SUM(G76:G83)</f>
        <v>10600</v>
      </c>
      <c r="H74" s="50">
        <f>SUM(H77:H83)</f>
        <v>130614.82599999999</v>
      </c>
      <c r="I74" s="50">
        <f>SUM(I77:I83)</f>
        <v>57178.520000000004</v>
      </c>
      <c r="J74" s="50">
        <v>15336.2</v>
      </c>
      <c r="K74" s="50">
        <f>H74+I74+J74</f>
        <v>203129.546</v>
      </c>
    </row>
    <row r="75" spans="1:11" ht="13.5" customHeight="1" hidden="1">
      <c r="A75" s="143"/>
      <c r="B75" s="147"/>
      <c r="C75" s="145"/>
      <c r="D75" s="7" t="s">
        <v>6</v>
      </c>
      <c r="E75" s="27"/>
      <c r="F75" s="27"/>
      <c r="G75" s="27"/>
      <c r="H75" s="51"/>
      <c r="I75" s="51"/>
      <c r="J75" s="51"/>
      <c r="K75" s="51"/>
    </row>
    <row r="76" spans="1:11" ht="15.75" customHeight="1" hidden="1">
      <c r="A76" s="143"/>
      <c r="B76" s="147"/>
      <c r="C76" s="145"/>
      <c r="D76" s="24" t="s">
        <v>44</v>
      </c>
      <c r="E76" s="28"/>
      <c r="F76" s="28"/>
      <c r="G76" s="28"/>
      <c r="H76" s="51"/>
      <c r="I76" s="51"/>
      <c r="J76" s="51"/>
      <c r="K76" s="51"/>
    </row>
    <row r="77" spans="1:11" ht="15" customHeight="1" hidden="1">
      <c r="A77" s="143"/>
      <c r="B77" s="147"/>
      <c r="C77" s="145"/>
      <c r="D77" s="7" t="s">
        <v>45</v>
      </c>
      <c r="E77" s="27"/>
      <c r="F77" s="27"/>
      <c r="G77" s="27"/>
      <c r="H77" s="51"/>
      <c r="I77" s="51"/>
      <c r="J77" s="51"/>
      <c r="K77" s="51"/>
    </row>
    <row r="78" spans="1:11" ht="16.5" customHeight="1" hidden="1">
      <c r="A78" s="143"/>
      <c r="B78" s="147"/>
      <c r="C78" s="145"/>
      <c r="D78" s="7" t="s">
        <v>25</v>
      </c>
      <c r="E78" s="27">
        <v>12095.88</v>
      </c>
      <c r="F78" s="27">
        <v>11940</v>
      </c>
      <c r="G78" s="27">
        <v>10600</v>
      </c>
      <c r="H78" s="51">
        <v>15336.2</v>
      </c>
      <c r="I78" s="51">
        <v>15336.2</v>
      </c>
      <c r="J78" s="51">
        <v>15336.2</v>
      </c>
      <c r="K78" s="51">
        <f>H78+I78+J78</f>
        <v>46008.600000000006</v>
      </c>
    </row>
    <row r="79" spans="1:11" ht="18.75">
      <c r="A79" s="143"/>
      <c r="B79" s="147"/>
      <c r="C79" s="145"/>
      <c r="D79" s="25" t="s">
        <v>22</v>
      </c>
      <c r="E79" s="29"/>
      <c r="F79" s="29"/>
      <c r="G79" s="29"/>
      <c r="H79" s="55">
        <f>H83</f>
        <v>57639.312999999995</v>
      </c>
      <c r="I79" s="55">
        <f>I83</f>
        <v>20921.16</v>
      </c>
      <c r="J79" s="55">
        <f>J83</f>
        <v>20921.16</v>
      </c>
      <c r="K79" s="54">
        <f>H79+I79+J79</f>
        <v>99481.633</v>
      </c>
    </row>
    <row r="80" spans="1:11" ht="18.75">
      <c r="A80" s="143"/>
      <c r="B80" s="147"/>
      <c r="C80" s="145"/>
      <c r="D80" s="25" t="s">
        <v>6</v>
      </c>
      <c r="E80" s="29"/>
      <c r="F80" s="29"/>
      <c r="G80" s="29"/>
      <c r="H80" s="55"/>
      <c r="I80" s="55"/>
      <c r="J80" s="55"/>
      <c r="K80" s="54"/>
    </row>
    <row r="81" spans="1:11" ht="18.75">
      <c r="A81" s="143"/>
      <c r="B81" s="147"/>
      <c r="C81" s="145"/>
      <c r="D81" s="25" t="s">
        <v>44</v>
      </c>
      <c r="E81" s="29"/>
      <c r="F81" s="29"/>
      <c r="G81" s="29"/>
      <c r="H81" s="55"/>
      <c r="I81" s="55"/>
      <c r="J81" s="55"/>
      <c r="K81" s="54"/>
    </row>
    <row r="82" spans="1:11" ht="18.75">
      <c r="A82" s="143"/>
      <c r="B82" s="147"/>
      <c r="C82" s="145"/>
      <c r="D82" s="25" t="s">
        <v>45</v>
      </c>
      <c r="E82" s="29"/>
      <c r="F82" s="29"/>
      <c r="G82" s="29"/>
      <c r="H82" s="55"/>
      <c r="I82" s="55"/>
      <c r="J82" s="55"/>
      <c r="K82" s="54"/>
    </row>
    <row r="83" spans="1:11" ht="16.5" customHeight="1">
      <c r="A83" s="144"/>
      <c r="B83" s="148"/>
      <c r="C83" s="145"/>
      <c r="D83" s="7" t="s">
        <v>25</v>
      </c>
      <c r="E83" s="27"/>
      <c r="F83" s="27"/>
      <c r="G83" s="27"/>
      <c r="H83" s="56">
        <f>'прил 1'!I53</f>
        <v>57639.312999999995</v>
      </c>
      <c r="I83" s="56">
        <f>'прил 1'!J53</f>
        <v>20921.16</v>
      </c>
      <c r="J83" s="56">
        <f>'прил 1'!K53</f>
        <v>20921.16</v>
      </c>
      <c r="K83" s="51">
        <f>J83+I83+H83</f>
        <v>99481.633</v>
      </c>
    </row>
  </sheetData>
  <sheetProtection/>
  <mergeCells count="41">
    <mergeCell ref="A74:A83"/>
    <mergeCell ref="B74:B83"/>
    <mergeCell ref="C74:C83"/>
    <mergeCell ref="A60:A66"/>
    <mergeCell ref="B60:B66"/>
    <mergeCell ref="C46:C52"/>
    <mergeCell ref="H2:J2"/>
    <mergeCell ref="H3:J3"/>
    <mergeCell ref="A53:A59"/>
    <mergeCell ref="B53:B59"/>
    <mergeCell ref="C53:C59"/>
    <mergeCell ref="B18:B24"/>
    <mergeCell ref="C60:C66"/>
    <mergeCell ref="A39:A45"/>
    <mergeCell ref="B39:B45"/>
    <mergeCell ref="C39:C45"/>
    <mergeCell ref="A67:A73"/>
    <mergeCell ref="B67:B73"/>
    <mergeCell ref="C67:C73"/>
    <mergeCell ref="A46:A52"/>
    <mergeCell ref="B46:B52"/>
    <mergeCell ref="A18:A24"/>
    <mergeCell ref="A32:A38"/>
    <mergeCell ref="C18:C24"/>
    <mergeCell ref="B25:B31"/>
    <mergeCell ref="B15:B16"/>
    <mergeCell ref="C15:C16"/>
    <mergeCell ref="C25:C31"/>
    <mergeCell ref="B32:B38"/>
    <mergeCell ref="C32:C38"/>
    <mergeCell ref="A25:A31"/>
    <mergeCell ref="A11:K11"/>
    <mergeCell ref="A15:A16"/>
    <mergeCell ref="A10:K10"/>
    <mergeCell ref="H6:K6"/>
    <mergeCell ref="A7:K7"/>
    <mergeCell ref="A8:K8"/>
    <mergeCell ref="A9:K9"/>
    <mergeCell ref="D15:D16"/>
    <mergeCell ref="A12:K12"/>
    <mergeCell ref="K15:K16"/>
  </mergeCells>
  <printOptions/>
  <pageMargins left="0.5905511811023623" right="0.5905511811023623" top="0.984251968503937" bottom="0.1968503937007874" header="0.31496062992125984" footer="0.31496062992125984"/>
  <pageSetup fitToHeight="0" fitToWidth="1" horizontalDpi="600" verticalDpi="600" orientation="landscape" paperSize="9" scale="89" r:id="rId1"/>
  <rowBreaks count="3" manualBreakCount="3">
    <brk id="24" max="10" man="1"/>
    <brk id="45" max="10" man="1"/>
    <brk id="66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Л. Моховикова</dc:creator>
  <cp:keywords/>
  <dc:description/>
  <cp:lastModifiedBy>Секретарь</cp:lastModifiedBy>
  <cp:lastPrinted>2022-03-29T09:33:47Z</cp:lastPrinted>
  <dcterms:created xsi:type="dcterms:W3CDTF">2016-10-20T04:37:12Z</dcterms:created>
  <dcterms:modified xsi:type="dcterms:W3CDTF">2022-03-29T09:34:06Z</dcterms:modified>
  <cp:category/>
  <cp:version/>
  <cp:contentType/>
  <cp:contentStatus/>
</cp:coreProperties>
</file>