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95" yWindow="65446" windowWidth="13590" windowHeight="6900" tabRatio="619" activeTab="0"/>
  </bookViews>
  <sheets>
    <sheet name="прил 4" sheetId="1" r:id="rId1"/>
  </sheets>
  <definedNames>
    <definedName name="_xlnm.Print_Area" localSheetId="0">'прил 4'!$A$1:$L$115</definedName>
  </definedNames>
  <calcPr fullCalcOnLoad="1"/>
</workbook>
</file>

<file path=xl/sharedStrings.xml><?xml version="1.0" encoding="utf-8"?>
<sst xmlns="http://schemas.openxmlformats.org/spreadsheetml/2006/main" count="339" uniqueCount="136">
  <si>
    <t>№ п/п</t>
  </si>
  <si>
    <t>Приложение №2</t>
  </si>
  <si>
    <t>Наименование программы, подпрограммы</t>
  </si>
  <si>
    <t>Главный распорядитель бюджетных средств</t>
  </si>
  <si>
    <t>Код бюджетной классификации</t>
  </si>
  <si>
    <t>ГРБС</t>
  </si>
  <si>
    <t>РзПр</t>
  </si>
  <si>
    <t>ЦСР</t>
  </si>
  <si>
    <t>ВР</t>
  </si>
  <si>
    <t>Ожидаемый результат от реализации подпрограммного мероприятия (в натуральном выражении)</t>
  </si>
  <si>
    <t xml:space="preserve">В том числе </t>
  </si>
  <si>
    <t>х</t>
  </si>
  <si>
    <t>Управление культуры администрации Туруханского района</t>
  </si>
  <si>
    <t>244</t>
  </si>
  <si>
    <t>0801</t>
  </si>
  <si>
    <t>111</t>
  </si>
  <si>
    <t>112</t>
  </si>
  <si>
    <t>852</t>
  </si>
  <si>
    <t>ИТОГО по мероприятию 2.1</t>
  </si>
  <si>
    <t>ИТОГО по мероприятию 3.1</t>
  </si>
  <si>
    <t>ИТОГО по мероприятию 1.1</t>
  </si>
  <si>
    <t>ИТОГО по мероприятию 2.3</t>
  </si>
  <si>
    <t>ИТОГО по мероприятию 3.2</t>
  </si>
  <si>
    <t>ИТОГО по мероприятию 3.3</t>
  </si>
  <si>
    <t>ИТОГО по мероприятию 1.2</t>
  </si>
  <si>
    <t>Задача 1 "Развитие системы непрерывного профессионального образования в области культуры"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</si>
  <si>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"Обеспечение прав на отдых и оздоровление одаренных детей"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</si>
  <si>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"Денежное поощрение творческих работников, работников организаций культуры и образовательных учреждений в области культуры, талантливой молодежи в сфере культуры и искусства"</t>
    </r>
  </si>
  <si>
    <t>Задача 3 «Внедрение информационно-коммуникационных технологий в отрасли «культура», развитие информационных ресурсов»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</si>
  <si>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"Оснащение муниципальных музеев и библиотек Туруханского района компьютерным оборудованием и программным обеспечением, в том числе для ведения электронного каталога"</t>
    </r>
  </si>
  <si>
    <t>ИТОГО по мероприятию 4.1</t>
  </si>
  <si>
    <t>ИТОГО по мероприятию 4.2</t>
  </si>
  <si>
    <t>ИТОГО по мероприятию 4.3</t>
  </si>
  <si>
    <t>Задача 4 «Развитие инфраструктуры отрасли «культура»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</si>
  <si>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"Обеспечение муниципальных  учреждений культуры современными оборудованием  для безопасности, проведение работ по совершенствованию обеспечения уровня безопасности учреждений, посетителей и сотрудников"</t>
    </r>
  </si>
  <si>
    <r>
      <rPr>
        <u val="single"/>
        <sz val="12"/>
        <rFont val="Times New Roman"/>
        <family val="1"/>
      </rPr>
      <t>Мероприятие 4.3</t>
    </r>
    <r>
      <rPr>
        <sz val="12"/>
        <rFont val="Times New Roman"/>
        <family val="1"/>
      </rPr>
      <t xml:space="preserve"> "Строительство, реконструкция зданий учреждений культуры   и образовательных учреждений  в области культуры"</t>
    </r>
  </si>
  <si>
    <r>
      <rPr>
        <u val="single"/>
        <sz val="12"/>
        <rFont val="Times New Roman"/>
        <family val="1"/>
      </rPr>
      <t>Мероприятие 4.6</t>
    </r>
    <r>
      <rPr>
        <sz val="12"/>
        <rFont val="Times New Roman"/>
        <family val="1"/>
      </rPr>
      <t xml:space="preserve"> "Оснащение межпоселенческих учреждений культуры клубного типа материально-техническими ресурсами, необходимыми для производства культурного продукта и обеспечения социально-культурной деятельности  и автотранспортом"</t>
    </r>
  </si>
  <si>
    <r>
      <rPr>
        <u val="single"/>
        <sz val="12"/>
        <rFont val="Times New Roman"/>
        <family val="1"/>
      </rPr>
      <t>Мероприятие 4.7</t>
    </r>
    <r>
      <rPr>
        <sz val="12"/>
        <rFont val="Times New Roman"/>
        <family val="1"/>
      </rPr>
      <t xml:space="preserve"> "Оснащение специальным оборудованием муниципальных учреждений культурно-досугового типа, в структуре которых действуют клубные формирования по художественным ремеслам и декоративно-прикладному творчеству"</t>
    </r>
  </si>
  <si>
    <r>
      <rPr>
        <u val="single"/>
        <sz val="12"/>
        <rFont val="Times New Roman"/>
        <family val="1"/>
      </rPr>
      <t>Мероприятие 4.9</t>
    </r>
    <r>
      <rPr>
        <sz val="12"/>
        <rFont val="Times New Roman"/>
        <family val="1"/>
      </rPr>
      <t xml:space="preserve"> "Строительство зданий учреждений культурно-досугового типа в сельских населенных пунктах (включая привязку типовых проектов)"</t>
    </r>
  </si>
  <si>
    <t>ИТОГО по мероприятию 5.1</t>
  </si>
  <si>
    <r>
      <rPr>
        <u val="single"/>
        <sz val="12"/>
        <rFont val="Times New Roman"/>
        <family val="1"/>
      </rPr>
      <t>Мероприятие 5.1</t>
    </r>
    <r>
      <rPr>
        <sz val="12"/>
        <rFont val="Times New Roman"/>
        <family val="1"/>
      </rPr>
      <t xml:space="preserve"> "Руководство и управление в сфере установленных функций"</t>
    </r>
  </si>
  <si>
    <t>ИТОГО по мероприятию 4.4</t>
  </si>
  <si>
    <t>ИТОГО по мероприятию 4.6</t>
  </si>
  <si>
    <t>ИТОГО по мероприятию 4.7</t>
  </si>
  <si>
    <t>ИТОГО по мероприятию 4.9</t>
  </si>
  <si>
    <t>121</t>
  </si>
  <si>
    <t>122</t>
  </si>
  <si>
    <t>0702</t>
  </si>
  <si>
    <t>350</t>
  </si>
  <si>
    <t>0804</t>
  </si>
  <si>
    <t>540</t>
  </si>
  <si>
    <t>Управление ЖКХ и строительства администрации Туруханского района</t>
  </si>
  <si>
    <t>247</t>
  </si>
  <si>
    <t>создание не менее 5 интернет-сайтов учреждений культуры и дополнительного образования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</si>
  <si>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Создание условий для устойчивого развития отрасли «культура»</t>
    </r>
  </si>
  <si>
    <t>число получателей денежных поощрений в сфере культуры и искусства - не менее 5 чел.</t>
  </si>
  <si>
    <t>Ю.М. Тагиров</t>
  </si>
  <si>
    <t>Руководитель         _____________________</t>
  </si>
  <si>
    <t>оснащение основными средствами и материальными запасами не менее 2 учреждений культуры в год</t>
  </si>
  <si>
    <t>капитальный ремонт КДЦ "Заполярье" п.Светлогорск</t>
  </si>
  <si>
    <t>обеспечение реализации муниципальной программы не менее, чем на 95%</t>
  </si>
  <si>
    <t>капитальный ремонт здания СДК д.Горошиха</t>
  </si>
  <si>
    <t>ИТОГО по мероприятию 5.2</t>
  </si>
  <si>
    <r>
      <rPr>
        <u val="single"/>
        <sz val="12"/>
        <rFont val="Times New Roman"/>
        <family val="1"/>
      </rPr>
      <t>Мероприятие 5.2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</si>
  <si>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"Капитальный ремонт и реконструкция зданий и помещений муниципальных учреждений культуры и образовательных учреждений в области культуры, выполнение мероприятий по повышению пожарной и террористической безопасности учреждений, осуществляемых в процессе капитального ремонта и реконструкции зданий и помещений"</t>
    </r>
  </si>
  <si>
    <r>
      <rPr>
        <u val="single"/>
        <sz val="12"/>
        <rFont val="Times New Roman"/>
        <family val="1"/>
      </rPr>
      <t>Мероприятие 4.4</t>
    </r>
    <r>
      <rPr>
        <sz val="12"/>
        <rFont val="Times New Roman"/>
        <family val="1"/>
      </rPr>
      <t xml:space="preserve"> "Разработка и корректировка проектно-сметной документации, капитальный ремонт и реконструкция зданий и помещений сельских учреждений культуры, в том числе включающие в себя выполнение мероприятий по обеспечению пожарной безопасности"</t>
    </r>
  </si>
  <si>
    <t>повышении фондов оплаты труда муниципальных учреждений культуры и дополнительного образования детей на 10% с 1 января 2014</t>
  </si>
  <si>
    <t>Перечень мероприятий подпрограммы "Обеспечение условий реализации программы и прочие мероприятия"</t>
  </si>
  <si>
    <t>в т.ч. КДЦ "Заполярье" в п.Светлогорск (ремонт)</t>
  </si>
  <si>
    <t>0648265</t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</si>
  <si>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каталога"</t>
    </r>
  </si>
  <si>
    <t>243</t>
  </si>
  <si>
    <t>охват детей образовательными услугами в области культуры не менее 16,3 % от общего количества детей в возрасте от 7 до 15 лет</t>
  </si>
  <si>
    <t>увеличение доли детей, привлекаемых к участию в творческих мероприятиях, в общем числе детей до 389,4 %</t>
  </si>
  <si>
    <t>число получателей денежных поощрений в сфере культуры и искусства - не менее 10 чел.</t>
  </si>
  <si>
    <t>увеличение количества библиографических записей в электронных каталогах общедоступных библиотек ежегодно не менее чем на 5 тыс. записей</t>
  </si>
  <si>
    <t>увеличение доли библиотек, подключенных к сети Интернет, в общем количестве общедоступных библиотек до 64 %</t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</si>
  <si>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</si>
  <si>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1.3</t>
  </si>
  <si>
    <r>
      <rPr>
        <u val="single"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"Подключение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оцифровки"</t>
    </r>
  </si>
  <si>
    <r>
      <rPr>
        <u val="single"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"Подключение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бюджета"</t>
    </r>
  </si>
  <si>
    <t>ИТОГО по мероприятию 3.4</t>
  </si>
  <si>
    <t>число детей-участников оздоровительной детской кампании - не менее 2 чел.</t>
  </si>
  <si>
    <r>
      <rPr>
        <u val="single"/>
        <sz val="12"/>
        <rFont val="Times New Roman"/>
        <family val="1"/>
      </rPr>
      <t>Мероприятие 1.4</t>
    </r>
    <r>
      <rPr>
        <sz val="12"/>
        <rFont val="Times New Roman"/>
        <family val="1"/>
      </rPr>
      <t xml:space="preserve"> "Поддержка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</si>
  <si>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</si>
  <si>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t>ИТОГО по мероприятию 1.4</t>
  </si>
  <si>
    <t>2018 год</t>
  </si>
  <si>
    <t>0648061,
0640080610</t>
  </si>
  <si>
    <t>119</t>
  </si>
  <si>
    <t>0648130,
0640081300</t>
  </si>
  <si>
    <t>0648129,
0640081290</t>
  </si>
  <si>
    <t>0648065,
0640080650</t>
  </si>
  <si>
    <t>0648133,
0640081330</t>
  </si>
  <si>
    <t>0648131,
0640081310</t>
  </si>
  <si>
    <t>0648132,
0640081320</t>
  </si>
  <si>
    <t>0648046,
0640080460</t>
  </si>
  <si>
    <t>129</t>
  </si>
  <si>
    <t>0648128,   0640081280</t>
  </si>
  <si>
    <t>0645148, 0640051480</t>
  </si>
  <si>
    <t>0647485, 0640074850</t>
  </si>
  <si>
    <t>0647489, 0640074890</t>
  </si>
  <si>
    <t>0645146, 0640051460</t>
  </si>
  <si>
    <t>0648135, 0640081350</t>
  </si>
  <si>
    <t>0648137, 0640081370</t>
  </si>
  <si>
    <t>831</t>
  </si>
  <si>
    <t>853</t>
  </si>
  <si>
    <t>0640080610</t>
  </si>
  <si>
    <t>к  подпрограмме "Обеспечение условий реализации программы и прочие мероприятия", реализуемой в рамках муниципальной программы Туруханского района "Развитие культуры и туризма Туруханского района"</t>
  </si>
  <si>
    <t>0640074490</t>
  </si>
  <si>
    <t>2019 год</t>
  </si>
  <si>
    <t>2020 год</t>
  </si>
  <si>
    <t>Задача 2 «Поддержка творческих работников»</t>
  </si>
  <si>
    <t>приобретение специального оборудования для муниципальных учреждений культуры</t>
  </si>
  <si>
    <t>0640055190</t>
  </si>
  <si>
    <t>0703</t>
  </si>
  <si>
    <t>06400R5580</t>
  </si>
  <si>
    <t>Управление культуры и молодёжной политики администрации Туруханского района</t>
  </si>
  <si>
    <t>06400S8400</t>
  </si>
  <si>
    <t>06400S4810</t>
  </si>
  <si>
    <t xml:space="preserve">Мероприятие 1.5 "Реализация социокультурных проектов муниципальными учреждениями культуры и образовательными организациями в области культуры </t>
  </si>
  <si>
    <t>ИТОГО по мероприятию 1.5</t>
  </si>
  <si>
    <r>
      <rPr>
        <u val="single"/>
        <sz val="11"/>
        <rFont val="Times New Roman"/>
        <family val="1"/>
      </rPr>
      <t>Мероприятие 4.1</t>
    </r>
    <r>
      <rPr>
        <sz val="11"/>
        <rFont val="Times New Roman"/>
        <family val="1"/>
      </rPr>
      <t xml:space="preserve"> Обеспечение развития и укрепления материально-технической базы муниципальных домов культуры, поддержка творческой деятельности</t>
    </r>
  </si>
  <si>
    <t>06400R5190</t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</si>
  <si>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"Государственная поддержка муниципальных учреждений культуры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</si>
  <si>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"Государственная поддержка муниципальных учреждений культуры</t>
    </r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</si>
  <si>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"Информатизация учреждений культуры, в т.ч. приобретение оборудования, программного обеспечения, создание интернет-сайтов"</t>
    </r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</si>
  <si>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"Приобретение специального оборудования для муниципальных учреждений культуры"</t>
    </r>
  </si>
  <si>
    <t>Итого на 2018-2020 годы</t>
  </si>
  <si>
    <t>06400S4490</t>
  </si>
  <si>
    <t>Капитальный ремонт сельского Дома культуры п. Келлог</t>
  </si>
  <si>
    <t>Мероприятие 4.3 "Софинансирование к 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культуры"</t>
  </si>
  <si>
    <t>06400R4670</t>
  </si>
  <si>
    <t>06400S4670</t>
  </si>
  <si>
    <t>Задача 5 "Обеспечение эффективного управления отрасли "культура""</t>
  </si>
  <si>
    <t>Мероприятие 4.4 "Разработка и корректировка проектно-сметной документации, капитальный ремонт и реконструкция зданий и помещений сельских учреждений культуры, в том числе включающие в себя выполнение мероприятий по обеспечению пожарной безопасности"</t>
  </si>
  <si>
    <t>Приложение 
к постановлению 
администрации  Туруханского района 
от 20.08.2018 № 970-п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</si>
</sst>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#,##0.000"/>
    <numFmt numFmtId="195" formatCode="0.0%"/>
    <numFmt numFmtId="196" formatCode="[$-FC19]d\ mmmm\ yyyy\ &quot;г.&quot;"/>
    <numFmt numFmtId="197" formatCode="0.000"/>
    <numFmt numFmtId="198" formatCode="#,##0.0000"/>
    <numFmt numFmtId="199" formatCode="0.0000"/>
  </numFmts>
  <fonts count="49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192" fontId="1" fillId="0" borderId="0" xfId="0" applyNumberFormat="1" applyFont="1" applyAlignment="1">
      <alignment horizontal="right"/>
    </xf>
    <xf numFmtId="192" fontId="1" fillId="0" borderId="0" xfId="0" applyNumberFormat="1" applyFont="1" applyBorder="1" applyAlignment="1">
      <alignment horizontal="right" vertical="center"/>
    </xf>
    <xf numFmtId="192" fontId="1" fillId="0" borderId="0" xfId="0" applyNumberFormat="1" applyFont="1" applyAlignment="1">
      <alignment horizontal="right" vertical="center" wrapText="1"/>
    </xf>
    <xf numFmtId="192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194" fontId="1" fillId="0" borderId="10" xfId="0" applyNumberFormat="1" applyFont="1" applyFill="1" applyBorder="1" applyAlignment="1">
      <alignment horizontal="right" vertical="center"/>
    </xf>
    <xf numFmtId="192" fontId="2" fillId="32" borderId="0" xfId="0" applyNumberFormat="1" applyFont="1" applyFill="1" applyAlignment="1">
      <alignment horizontal="right"/>
    </xf>
    <xf numFmtId="192" fontId="1" fillId="32" borderId="0" xfId="0" applyNumberFormat="1" applyFont="1" applyFill="1" applyAlignment="1">
      <alignment horizontal="right"/>
    </xf>
    <xf numFmtId="192" fontId="1" fillId="32" borderId="0" xfId="0" applyNumberFormat="1" applyFont="1" applyFill="1" applyBorder="1" applyAlignment="1">
      <alignment horizontal="right" vertical="center"/>
    </xf>
    <xf numFmtId="192" fontId="1" fillId="32" borderId="0" xfId="0" applyNumberFormat="1" applyFont="1" applyFill="1" applyAlignment="1">
      <alignment horizontal="right" vertical="center" wrapText="1"/>
    </xf>
    <xf numFmtId="192" fontId="1" fillId="32" borderId="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32" borderId="10" xfId="0" applyFont="1" applyFill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horizontal="right" vertical="center" wrapText="1"/>
    </xf>
    <xf numFmtId="194" fontId="3" fillId="0" borderId="10" xfId="0" applyNumberFormat="1" applyFont="1" applyFill="1" applyBorder="1" applyAlignment="1">
      <alignment horizontal="right" vertical="center" wrapText="1"/>
    </xf>
    <xf numFmtId="194" fontId="3" fillId="0" borderId="10" xfId="0" applyNumberFormat="1" applyFont="1" applyFill="1" applyBorder="1" applyAlignment="1">
      <alignment horizontal="right" vertical="center"/>
    </xf>
    <xf numFmtId="194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94" fontId="1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/>
    </xf>
    <xf numFmtId="192" fontId="8" fillId="32" borderId="0" xfId="0" applyNumberFormat="1" applyFont="1" applyFill="1" applyBorder="1" applyAlignment="1">
      <alignment horizontal="right" vertical="center" wrapText="1"/>
    </xf>
    <xf numFmtId="194" fontId="8" fillId="32" borderId="0" xfId="0" applyNumberFormat="1" applyFont="1" applyFill="1" applyAlignment="1">
      <alignment horizontal="right" vertical="center" wrapText="1"/>
    </xf>
    <xf numFmtId="192" fontId="8" fillId="32" borderId="0" xfId="0" applyNumberFormat="1" applyFont="1" applyFill="1" applyAlignment="1">
      <alignment horizontal="right"/>
    </xf>
    <xf numFmtId="194" fontId="8" fillId="32" borderId="0" xfId="0" applyNumberFormat="1" applyFont="1" applyFill="1" applyAlignment="1">
      <alignment horizontal="right"/>
    </xf>
    <xf numFmtId="194" fontId="8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/>
    </xf>
    <xf numFmtId="0" fontId="3" fillId="0" borderId="12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92" fontId="1" fillId="0" borderId="0" xfId="0" applyNumberFormat="1" applyFont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192" fontId="1" fillId="0" borderId="16" xfId="0" applyNumberFormat="1" applyFont="1" applyFill="1" applyBorder="1" applyAlignment="1">
      <alignment horizontal="center" vertical="center" wrapText="1"/>
    </xf>
    <xf numFmtId="192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8"/>
  <sheetViews>
    <sheetView tabSelected="1" view="pageBreakPreview" zoomScale="75" zoomScaleSheetLayoutView="75" workbookViewId="0" topLeftCell="A1">
      <selection activeCell="I1" sqref="I1:L1"/>
    </sheetView>
  </sheetViews>
  <sheetFormatPr defaultColWidth="9.140625" defaultRowHeight="12.75"/>
  <cols>
    <col min="1" max="1" width="9.140625" style="46" customWidth="1"/>
    <col min="2" max="2" width="51.421875" style="7" customWidth="1"/>
    <col min="3" max="3" width="26.57421875" style="7" customWidth="1"/>
    <col min="4" max="5" width="9.140625" style="16" customWidth="1"/>
    <col min="6" max="6" width="12.7109375" style="16" bestFit="1" customWidth="1"/>
    <col min="7" max="7" width="9.8515625" style="16" bestFit="1" customWidth="1"/>
    <col min="8" max="10" width="15.8515625" style="25" customWidth="1"/>
    <col min="11" max="11" width="18.140625" style="20" customWidth="1"/>
    <col min="12" max="12" width="34.8515625" style="7" customWidth="1"/>
    <col min="13" max="16384" width="9.140625" style="7" customWidth="1"/>
  </cols>
  <sheetData>
    <row r="1" spans="2:13" ht="66.75" customHeight="1">
      <c r="B1" s="2"/>
      <c r="C1" s="2"/>
      <c r="D1" s="10"/>
      <c r="E1" s="10"/>
      <c r="F1" s="10"/>
      <c r="G1" s="10"/>
      <c r="H1" s="48"/>
      <c r="I1" s="103" t="s">
        <v>135</v>
      </c>
      <c r="J1" s="103"/>
      <c r="K1" s="103"/>
      <c r="L1" s="104"/>
      <c r="M1" s="4"/>
    </row>
    <row r="2" spans="2:13" ht="15.75">
      <c r="B2" s="2"/>
      <c r="C2" s="2"/>
      <c r="D2" s="10"/>
      <c r="E2" s="10"/>
      <c r="F2" s="10"/>
      <c r="G2" s="10"/>
      <c r="H2" s="48"/>
      <c r="I2" s="45"/>
      <c r="J2" s="45"/>
      <c r="K2" s="45"/>
      <c r="L2" s="45"/>
      <c r="M2" s="4"/>
    </row>
    <row r="3" spans="2:12" ht="15.75">
      <c r="B3" s="2"/>
      <c r="C3" s="2"/>
      <c r="D3" s="10"/>
      <c r="E3" s="10"/>
      <c r="F3" s="10"/>
      <c r="G3" s="10"/>
      <c r="H3" s="48"/>
      <c r="I3" s="98" t="s">
        <v>1</v>
      </c>
      <c r="J3" s="98"/>
      <c r="K3" s="98"/>
      <c r="L3" s="98"/>
    </row>
    <row r="4" spans="2:12" ht="15.75">
      <c r="B4" s="2"/>
      <c r="C4" s="2"/>
      <c r="D4" s="10"/>
      <c r="E4" s="10"/>
      <c r="F4" s="10"/>
      <c r="G4" s="10"/>
      <c r="H4" s="48"/>
      <c r="I4" s="102" t="s">
        <v>107</v>
      </c>
      <c r="J4" s="102"/>
      <c r="K4" s="102"/>
      <c r="L4" s="102"/>
    </row>
    <row r="5" spans="2:12" ht="15.75">
      <c r="B5" s="2"/>
      <c r="C5" s="2"/>
      <c r="D5" s="10"/>
      <c r="E5" s="10"/>
      <c r="F5" s="10"/>
      <c r="G5" s="10"/>
      <c r="H5" s="48"/>
      <c r="I5" s="102"/>
      <c r="J5" s="102"/>
      <c r="K5" s="102"/>
      <c r="L5" s="102"/>
    </row>
    <row r="6" spans="2:12" ht="15.75">
      <c r="B6" s="2"/>
      <c r="C6" s="2"/>
      <c r="D6" s="10"/>
      <c r="E6" s="10"/>
      <c r="F6" s="10"/>
      <c r="G6" s="10"/>
      <c r="H6" s="48"/>
      <c r="I6" s="102"/>
      <c r="J6" s="102"/>
      <c r="K6" s="102"/>
      <c r="L6" s="102"/>
    </row>
    <row r="7" spans="2:12" ht="15.75">
      <c r="B7" s="2"/>
      <c r="C7" s="2"/>
      <c r="D7" s="10"/>
      <c r="E7" s="10"/>
      <c r="F7" s="10"/>
      <c r="G7" s="10"/>
      <c r="H7" s="26"/>
      <c r="I7" s="45"/>
      <c r="J7" s="26"/>
      <c r="K7" s="105"/>
      <c r="L7" s="105"/>
    </row>
    <row r="8" spans="2:12" ht="15.75">
      <c r="B8" s="108" t="s">
        <v>67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2:12" ht="15.75">
      <c r="B9" s="2"/>
      <c r="C9" s="2"/>
      <c r="D9" s="10"/>
      <c r="E9" s="10"/>
      <c r="F9" s="10"/>
      <c r="G9" s="10"/>
      <c r="H9" s="26"/>
      <c r="I9" s="26"/>
      <c r="J9" s="26"/>
      <c r="K9" s="17"/>
      <c r="L9" s="2"/>
    </row>
    <row r="10" spans="1:14" ht="31.5" customHeight="1">
      <c r="A10" s="79" t="s">
        <v>0</v>
      </c>
      <c r="B10" s="88" t="s">
        <v>2</v>
      </c>
      <c r="C10" s="88" t="s">
        <v>3</v>
      </c>
      <c r="D10" s="84" t="s">
        <v>4</v>
      </c>
      <c r="E10" s="84"/>
      <c r="F10" s="84"/>
      <c r="G10" s="84"/>
      <c r="H10" s="106"/>
      <c r="I10" s="106"/>
      <c r="J10" s="106"/>
      <c r="K10" s="107"/>
      <c r="L10" s="88" t="s">
        <v>9</v>
      </c>
      <c r="M10" s="8"/>
      <c r="N10" s="8"/>
    </row>
    <row r="11" spans="1:12" ht="31.5">
      <c r="A11" s="81"/>
      <c r="B11" s="88"/>
      <c r="C11" s="88"/>
      <c r="D11" s="30" t="s">
        <v>5</v>
      </c>
      <c r="E11" s="30" t="s">
        <v>6</v>
      </c>
      <c r="F11" s="30" t="s">
        <v>7</v>
      </c>
      <c r="G11" s="30" t="s">
        <v>8</v>
      </c>
      <c r="H11" s="55" t="s">
        <v>86</v>
      </c>
      <c r="I11" s="55" t="s">
        <v>109</v>
      </c>
      <c r="J11" s="44" t="s">
        <v>110</v>
      </c>
      <c r="K11" s="31" t="s">
        <v>127</v>
      </c>
      <c r="L11" s="88"/>
    </row>
    <row r="12" spans="1:12" ht="31.5">
      <c r="A12" s="47">
        <v>1</v>
      </c>
      <c r="B12" s="32" t="s">
        <v>54</v>
      </c>
      <c r="C12" s="33" t="s">
        <v>11</v>
      </c>
      <c r="D12" s="34" t="s">
        <v>11</v>
      </c>
      <c r="E12" s="34" t="s">
        <v>11</v>
      </c>
      <c r="F12" s="34" t="s">
        <v>11</v>
      </c>
      <c r="G12" s="34" t="s">
        <v>11</v>
      </c>
      <c r="H12" s="57">
        <f>H13+H51+H69+H98+H37</f>
        <v>87984.09600000002</v>
      </c>
      <c r="I12" s="57">
        <f>I13+I51+I69+I98+I37</f>
        <v>83689.20400000001</v>
      </c>
      <c r="J12" s="57">
        <f>J13+J51+J69+J98+J37</f>
        <v>83689.20400000001</v>
      </c>
      <c r="K12" s="57">
        <f>K13+K51+K69+K98+K37</f>
        <v>255362.50400000004</v>
      </c>
      <c r="L12" s="35" t="s">
        <v>11</v>
      </c>
    </row>
    <row r="13" spans="1:12" s="21" customFormat="1" ht="47.25">
      <c r="A13" s="47">
        <v>2</v>
      </c>
      <c r="B13" s="36" t="s">
        <v>25</v>
      </c>
      <c r="C13" s="33" t="s">
        <v>11</v>
      </c>
      <c r="D13" s="34" t="s">
        <v>11</v>
      </c>
      <c r="E13" s="34" t="s">
        <v>11</v>
      </c>
      <c r="F13" s="34" t="s">
        <v>11</v>
      </c>
      <c r="G13" s="34" t="s">
        <v>11</v>
      </c>
      <c r="H13" s="58">
        <f>H15+H27+H32+H34+H36</f>
        <v>42582.28900000002</v>
      </c>
      <c r="I13" s="58">
        <f>I15+I27+I34</f>
        <v>41870.98900000001</v>
      </c>
      <c r="J13" s="58">
        <f>J15+J27+J32+J34</f>
        <v>41870.98900000001</v>
      </c>
      <c r="K13" s="58">
        <f aca="true" t="shared" si="0" ref="K13:K46">SUM(H13:J13)</f>
        <v>126324.26700000002</v>
      </c>
      <c r="L13" s="35" t="s">
        <v>11</v>
      </c>
    </row>
    <row r="14" spans="1:12" ht="65.25" customHeight="1">
      <c r="A14" s="79">
        <v>3</v>
      </c>
      <c r="B14" s="75" t="s">
        <v>26</v>
      </c>
      <c r="C14" s="22" t="s">
        <v>116</v>
      </c>
      <c r="D14" s="37" t="s">
        <v>13</v>
      </c>
      <c r="E14" s="37" t="s">
        <v>47</v>
      </c>
      <c r="F14" s="30" t="s">
        <v>97</v>
      </c>
      <c r="G14" s="37" t="s">
        <v>13</v>
      </c>
      <c r="H14" s="24">
        <v>0</v>
      </c>
      <c r="I14" s="24">
        <v>0</v>
      </c>
      <c r="J14" s="56">
        <f aca="true" t="shared" si="1" ref="J14:J82">I14</f>
        <v>0</v>
      </c>
      <c r="K14" s="24">
        <f t="shared" si="0"/>
        <v>0</v>
      </c>
      <c r="L14" s="77" t="s">
        <v>82</v>
      </c>
    </row>
    <row r="15" spans="1:12" ht="15.75" customHeight="1">
      <c r="A15" s="81"/>
      <c r="B15" s="76"/>
      <c r="C15" s="72" t="s">
        <v>20</v>
      </c>
      <c r="D15" s="73"/>
      <c r="E15" s="73"/>
      <c r="F15" s="73"/>
      <c r="G15" s="74"/>
      <c r="H15" s="24">
        <f>H14</f>
        <v>0</v>
      </c>
      <c r="I15" s="24">
        <f>I14</f>
        <v>0</v>
      </c>
      <c r="J15" s="56">
        <f t="shared" si="1"/>
        <v>0</v>
      </c>
      <c r="K15" s="24">
        <f t="shared" si="0"/>
        <v>0</v>
      </c>
      <c r="L15" s="78"/>
    </row>
    <row r="16" spans="1:12" ht="15.75" customHeight="1">
      <c r="A16" s="79">
        <v>4</v>
      </c>
      <c r="B16" s="75" t="s">
        <v>77</v>
      </c>
      <c r="C16" s="88" t="s">
        <v>116</v>
      </c>
      <c r="D16" s="83" t="s">
        <v>13</v>
      </c>
      <c r="E16" s="83" t="s">
        <v>114</v>
      </c>
      <c r="F16" s="84" t="s">
        <v>87</v>
      </c>
      <c r="G16" s="37" t="s">
        <v>15</v>
      </c>
      <c r="H16" s="24">
        <f>15759.368+3590.37+1162.967</f>
        <v>20512.705</v>
      </c>
      <c r="I16" s="24">
        <v>20512.705</v>
      </c>
      <c r="J16" s="24">
        <v>20512.705</v>
      </c>
      <c r="K16" s="24">
        <f t="shared" si="0"/>
        <v>61538.115000000005</v>
      </c>
      <c r="L16" s="77" t="s">
        <v>72</v>
      </c>
    </row>
    <row r="17" spans="1:12" ht="15.75">
      <c r="A17" s="80"/>
      <c r="B17" s="89"/>
      <c r="C17" s="88"/>
      <c r="D17" s="83"/>
      <c r="E17" s="83"/>
      <c r="F17" s="84"/>
      <c r="G17" s="37" t="s">
        <v>16</v>
      </c>
      <c r="H17" s="24">
        <v>927.537</v>
      </c>
      <c r="I17" s="24">
        <v>1177.537</v>
      </c>
      <c r="J17" s="24">
        <v>1177.537</v>
      </c>
      <c r="K17" s="24">
        <f t="shared" si="0"/>
        <v>3282.611</v>
      </c>
      <c r="L17" s="82"/>
    </row>
    <row r="18" spans="1:12" ht="15.75">
      <c r="A18" s="80"/>
      <c r="B18" s="89"/>
      <c r="C18" s="88"/>
      <c r="D18" s="83"/>
      <c r="E18" s="83"/>
      <c r="F18" s="84"/>
      <c r="G18" s="37" t="s">
        <v>88</v>
      </c>
      <c r="H18" s="24">
        <f>4759.327+1084.292+351.216</f>
        <v>6194.835000000001</v>
      </c>
      <c r="I18" s="24">
        <v>6194.835</v>
      </c>
      <c r="J18" s="24">
        <v>6194.835</v>
      </c>
      <c r="K18" s="24">
        <f t="shared" si="0"/>
        <v>18584.505</v>
      </c>
      <c r="L18" s="82"/>
    </row>
    <row r="19" spans="1:12" ht="15.75">
      <c r="A19" s="80"/>
      <c r="B19" s="89"/>
      <c r="C19" s="88"/>
      <c r="D19" s="83"/>
      <c r="E19" s="83"/>
      <c r="F19" s="84"/>
      <c r="G19" s="37" t="s">
        <v>13</v>
      </c>
      <c r="H19" s="24">
        <v>7366.569</v>
      </c>
      <c r="I19" s="24">
        <v>7366.569</v>
      </c>
      <c r="J19" s="24">
        <v>7366.569</v>
      </c>
      <c r="K19" s="24">
        <f t="shared" si="0"/>
        <v>22099.707000000002</v>
      </c>
      <c r="L19" s="82"/>
    </row>
    <row r="20" spans="1:12" ht="15.75">
      <c r="A20" s="80"/>
      <c r="B20" s="89"/>
      <c r="C20" s="88"/>
      <c r="D20" s="83"/>
      <c r="E20" s="83"/>
      <c r="F20" s="84"/>
      <c r="G20" s="37" t="s">
        <v>104</v>
      </c>
      <c r="H20" s="24">
        <v>0</v>
      </c>
      <c r="I20" s="24">
        <v>0</v>
      </c>
      <c r="J20" s="56">
        <f t="shared" si="1"/>
        <v>0</v>
      </c>
      <c r="K20" s="24">
        <f t="shared" si="0"/>
        <v>0</v>
      </c>
      <c r="L20" s="82"/>
    </row>
    <row r="21" spans="1:12" ht="15.75">
      <c r="A21" s="80"/>
      <c r="B21" s="89"/>
      <c r="C21" s="88"/>
      <c r="D21" s="83"/>
      <c r="E21" s="83"/>
      <c r="F21" s="84"/>
      <c r="G21" s="37" t="s">
        <v>17</v>
      </c>
      <c r="H21" s="24">
        <v>5</v>
      </c>
      <c r="I21" s="24">
        <v>5</v>
      </c>
      <c r="J21" s="56">
        <v>5</v>
      </c>
      <c r="K21" s="24">
        <f t="shared" si="0"/>
        <v>15</v>
      </c>
      <c r="L21" s="82"/>
    </row>
    <row r="22" spans="1:12" ht="15.75">
      <c r="A22" s="80"/>
      <c r="B22" s="89"/>
      <c r="C22" s="88"/>
      <c r="D22" s="83"/>
      <c r="E22" s="83"/>
      <c r="F22" s="84"/>
      <c r="G22" s="37" t="s">
        <v>105</v>
      </c>
      <c r="H22" s="24">
        <v>0</v>
      </c>
      <c r="I22" s="24">
        <v>0</v>
      </c>
      <c r="J22" s="56">
        <f t="shared" si="1"/>
        <v>0</v>
      </c>
      <c r="K22" s="24">
        <f t="shared" si="0"/>
        <v>0</v>
      </c>
      <c r="L22" s="82"/>
    </row>
    <row r="23" spans="1:12" ht="15.75" customHeight="1">
      <c r="A23" s="80"/>
      <c r="B23" s="89"/>
      <c r="C23" s="88"/>
      <c r="D23" s="83"/>
      <c r="E23" s="83" t="s">
        <v>49</v>
      </c>
      <c r="F23" s="84" t="s">
        <v>106</v>
      </c>
      <c r="G23" s="37" t="s">
        <v>15</v>
      </c>
      <c r="H23" s="24">
        <v>3989.489</v>
      </c>
      <c r="I23" s="24">
        <v>3720.489</v>
      </c>
      <c r="J23" s="56">
        <f t="shared" si="1"/>
        <v>3720.489</v>
      </c>
      <c r="K23" s="24">
        <f t="shared" si="0"/>
        <v>11430.467</v>
      </c>
      <c r="L23" s="82"/>
    </row>
    <row r="24" spans="1:12" ht="15.75">
      <c r="A24" s="80"/>
      <c r="B24" s="89"/>
      <c r="C24" s="88"/>
      <c r="D24" s="83"/>
      <c r="E24" s="83"/>
      <c r="F24" s="84"/>
      <c r="G24" s="37" t="s">
        <v>16</v>
      </c>
      <c r="H24" s="24">
        <v>168.305</v>
      </c>
      <c r="I24" s="24">
        <v>168.305</v>
      </c>
      <c r="J24" s="24">
        <v>168.305</v>
      </c>
      <c r="K24" s="24">
        <f t="shared" si="0"/>
        <v>504.915</v>
      </c>
      <c r="L24" s="82"/>
    </row>
    <row r="25" spans="1:12" ht="15.75">
      <c r="A25" s="80"/>
      <c r="B25" s="89"/>
      <c r="C25" s="88"/>
      <c r="D25" s="83"/>
      <c r="E25" s="83"/>
      <c r="F25" s="84"/>
      <c r="G25" s="37" t="s">
        <v>88</v>
      </c>
      <c r="H25" s="24">
        <v>1204.588</v>
      </c>
      <c r="I25" s="24">
        <v>1123.588</v>
      </c>
      <c r="J25" s="24">
        <v>1123.588</v>
      </c>
      <c r="K25" s="24">
        <f>SUM(H25:J25)</f>
        <v>3451.764</v>
      </c>
      <c r="L25" s="82"/>
    </row>
    <row r="26" spans="1:12" ht="15.75">
      <c r="A26" s="80"/>
      <c r="B26" s="89"/>
      <c r="C26" s="88"/>
      <c r="D26" s="83"/>
      <c r="E26" s="83"/>
      <c r="F26" s="84"/>
      <c r="G26" s="37" t="s">
        <v>13</v>
      </c>
      <c r="H26" s="24">
        <v>1701.961</v>
      </c>
      <c r="I26" s="24">
        <v>1101.961</v>
      </c>
      <c r="J26" s="24">
        <v>1101.961</v>
      </c>
      <c r="K26" s="24">
        <f t="shared" si="0"/>
        <v>3905.883</v>
      </c>
      <c r="L26" s="82"/>
    </row>
    <row r="27" spans="1:12" ht="15.75">
      <c r="A27" s="81"/>
      <c r="B27" s="76"/>
      <c r="C27" s="72" t="s">
        <v>24</v>
      </c>
      <c r="D27" s="73"/>
      <c r="E27" s="73"/>
      <c r="F27" s="73"/>
      <c r="G27" s="74"/>
      <c r="H27" s="24">
        <f>SUM(H16:H26)</f>
        <v>42070.989000000016</v>
      </c>
      <c r="I27" s="24">
        <f>SUM(I16:I26)</f>
        <v>41370.98900000001</v>
      </c>
      <c r="J27" s="24">
        <f>SUM(J16:J26)</f>
        <v>41370.98900000001</v>
      </c>
      <c r="K27" s="24">
        <f t="shared" si="0"/>
        <v>124812.96700000003</v>
      </c>
      <c r="L27" s="82"/>
    </row>
    <row r="28" spans="1:12" ht="15.75" customHeight="1" hidden="1">
      <c r="A28" s="47"/>
      <c r="B28" s="75" t="s">
        <v>84</v>
      </c>
      <c r="C28" s="88" t="s">
        <v>116</v>
      </c>
      <c r="D28" s="83" t="s">
        <v>13</v>
      </c>
      <c r="E28" s="83" t="s">
        <v>47</v>
      </c>
      <c r="F28" s="84" t="s">
        <v>91</v>
      </c>
      <c r="G28" s="37" t="s">
        <v>15</v>
      </c>
      <c r="H28" s="24"/>
      <c r="I28" s="24"/>
      <c r="J28" s="56">
        <f t="shared" si="1"/>
        <v>0</v>
      </c>
      <c r="K28" s="24">
        <f t="shared" si="0"/>
        <v>0</v>
      </c>
      <c r="L28" s="82"/>
    </row>
    <row r="29" spans="1:12" ht="15.75" customHeight="1" hidden="1">
      <c r="A29" s="47"/>
      <c r="B29" s="89"/>
      <c r="C29" s="88"/>
      <c r="D29" s="83"/>
      <c r="E29" s="83"/>
      <c r="F29" s="83"/>
      <c r="G29" s="37" t="s">
        <v>16</v>
      </c>
      <c r="H29" s="24"/>
      <c r="I29" s="24"/>
      <c r="J29" s="56">
        <f t="shared" si="1"/>
        <v>0</v>
      </c>
      <c r="K29" s="24">
        <f t="shared" si="0"/>
        <v>0</v>
      </c>
      <c r="L29" s="82"/>
    </row>
    <row r="30" spans="1:12" ht="69" customHeight="1">
      <c r="A30" s="79">
        <v>5</v>
      </c>
      <c r="B30" s="89"/>
      <c r="C30" s="88"/>
      <c r="D30" s="83"/>
      <c r="E30" s="83"/>
      <c r="F30" s="83"/>
      <c r="G30" s="37" t="s">
        <v>13</v>
      </c>
      <c r="H30" s="24">
        <v>0</v>
      </c>
      <c r="I30" s="24">
        <v>0</v>
      </c>
      <c r="J30" s="56">
        <f t="shared" si="1"/>
        <v>0</v>
      </c>
      <c r="K30" s="24">
        <f t="shared" si="0"/>
        <v>0</v>
      </c>
      <c r="L30" s="82"/>
    </row>
    <row r="31" spans="1:12" ht="15.75" customHeight="1" hidden="1">
      <c r="A31" s="80"/>
      <c r="B31" s="89"/>
      <c r="C31" s="88"/>
      <c r="D31" s="83"/>
      <c r="E31" s="83"/>
      <c r="F31" s="83"/>
      <c r="G31" s="37" t="s">
        <v>17</v>
      </c>
      <c r="H31" s="24"/>
      <c r="I31" s="24"/>
      <c r="J31" s="56">
        <f t="shared" si="1"/>
        <v>0</v>
      </c>
      <c r="K31" s="24">
        <f t="shared" si="0"/>
        <v>0</v>
      </c>
      <c r="L31" s="82"/>
    </row>
    <row r="32" spans="1:12" ht="24" customHeight="1">
      <c r="A32" s="81"/>
      <c r="B32" s="76"/>
      <c r="C32" s="72" t="s">
        <v>78</v>
      </c>
      <c r="D32" s="73"/>
      <c r="E32" s="73"/>
      <c r="F32" s="73"/>
      <c r="G32" s="74"/>
      <c r="H32" s="24">
        <f>SUM(H28:H31)</f>
        <v>0</v>
      </c>
      <c r="I32" s="24">
        <f>SUM(I28:I31)</f>
        <v>0</v>
      </c>
      <c r="J32" s="56">
        <f t="shared" si="1"/>
        <v>0</v>
      </c>
      <c r="K32" s="24">
        <f t="shared" si="0"/>
        <v>0</v>
      </c>
      <c r="L32" s="78"/>
    </row>
    <row r="33" spans="1:12" ht="31.5" customHeight="1">
      <c r="A33" s="79">
        <v>6</v>
      </c>
      <c r="B33" s="75" t="s">
        <v>83</v>
      </c>
      <c r="C33" s="22" t="s">
        <v>116</v>
      </c>
      <c r="D33" s="37" t="s">
        <v>13</v>
      </c>
      <c r="E33" s="37" t="s">
        <v>114</v>
      </c>
      <c r="F33" s="30" t="s">
        <v>90</v>
      </c>
      <c r="G33" s="37" t="s">
        <v>13</v>
      </c>
      <c r="H33" s="24">
        <v>500</v>
      </c>
      <c r="I33" s="24">
        <v>500</v>
      </c>
      <c r="J33" s="24">
        <v>500</v>
      </c>
      <c r="K33" s="24">
        <f t="shared" si="0"/>
        <v>1500</v>
      </c>
      <c r="L33" s="77" t="s">
        <v>73</v>
      </c>
    </row>
    <row r="34" spans="1:12" ht="56.25" customHeight="1">
      <c r="A34" s="81"/>
      <c r="B34" s="76"/>
      <c r="C34" s="72" t="s">
        <v>85</v>
      </c>
      <c r="D34" s="73"/>
      <c r="E34" s="73"/>
      <c r="F34" s="73"/>
      <c r="G34" s="74"/>
      <c r="H34" s="24">
        <f>SUM(H33:H33)</f>
        <v>500</v>
      </c>
      <c r="I34" s="24">
        <f>SUM(I33:I33)</f>
        <v>500</v>
      </c>
      <c r="J34" s="24">
        <f>SUM(J33:J33)</f>
        <v>500</v>
      </c>
      <c r="K34" s="24">
        <f t="shared" si="0"/>
        <v>1500</v>
      </c>
      <c r="L34" s="90"/>
    </row>
    <row r="35" spans="1:12" ht="15.75">
      <c r="A35" s="80">
        <v>7</v>
      </c>
      <c r="B35" s="89" t="s">
        <v>119</v>
      </c>
      <c r="C35" s="22"/>
      <c r="D35" s="37"/>
      <c r="E35" s="37" t="s">
        <v>14</v>
      </c>
      <c r="F35" s="37" t="s">
        <v>118</v>
      </c>
      <c r="G35" s="37" t="s">
        <v>13</v>
      </c>
      <c r="H35" s="24">
        <v>11.3</v>
      </c>
      <c r="I35" s="24">
        <v>0</v>
      </c>
      <c r="J35" s="56">
        <f>I35</f>
        <v>0</v>
      </c>
      <c r="K35" s="24">
        <f>SUM(H35:J35)</f>
        <v>11.3</v>
      </c>
      <c r="L35" s="82"/>
    </row>
    <row r="36" spans="1:12" ht="50.25" customHeight="1">
      <c r="A36" s="81"/>
      <c r="B36" s="76"/>
      <c r="C36" s="72" t="s">
        <v>120</v>
      </c>
      <c r="D36" s="73"/>
      <c r="E36" s="73"/>
      <c r="F36" s="73"/>
      <c r="G36" s="74"/>
      <c r="H36" s="24">
        <f>H35</f>
        <v>11.3</v>
      </c>
      <c r="I36" s="24">
        <f>I35</f>
        <v>0</v>
      </c>
      <c r="J36" s="24">
        <f>J35</f>
        <v>0</v>
      </c>
      <c r="K36" s="24">
        <f>SUM(H36:J36)</f>
        <v>11.3</v>
      </c>
      <c r="L36" s="90"/>
    </row>
    <row r="37" spans="1:12" s="21" customFormat="1" ht="15.75">
      <c r="A37" s="47">
        <v>8</v>
      </c>
      <c r="B37" s="36" t="s">
        <v>111</v>
      </c>
      <c r="C37" s="33" t="s">
        <v>11</v>
      </c>
      <c r="D37" s="34" t="s">
        <v>11</v>
      </c>
      <c r="E37" s="34" t="s">
        <v>11</v>
      </c>
      <c r="F37" s="34" t="s">
        <v>11</v>
      </c>
      <c r="G37" s="34" t="s">
        <v>11</v>
      </c>
      <c r="H37" s="58">
        <f>H45</f>
        <v>250</v>
      </c>
      <c r="I37" s="58">
        <f>I40+I45+I48+I50</f>
        <v>349.7</v>
      </c>
      <c r="J37" s="57">
        <f t="shared" si="1"/>
        <v>349.7</v>
      </c>
      <c r="K37" s="58">
        <f t="shared" si="0"/>
        <v>949.4000000000001</v>
      </c>
      <c r="L37" s="35" t="s">
        <v>11</v>
      </c>
    </row>
    <row r="38" spans="1:12" ht="31.5" customHeight="1" hidden="1">
      <c r="A38" s="79">
        <v>9</v>
      </c>
      <c r="B38" s="75" t="s">
        <v>27</v>
      </c>
      <c r="C38" s="88" t="s">
        <v>116</v>
      </c>
      <c r="D38" s="83" t="s">
        <v>13</v>
      </c>
      <c r="E38" s="37" t="s">
        <v>47</v>
      </c>
      <c r="F38" s="30" t="s">
        <v>89</v>
      </c>
      <c r="G38" s="37" t="s">
        <v>48</v>
      </c>
      <c r="H38" s="24">
        <v>0</v>
      </c>
      <c r="I38" s="24">
        <v>0</v>
      </c>
      <c r="J38" s="56">
        <f t="shared" si="1"/>
        <v>0</v>
      </c>
      <c r="K38" s="24">
        <f t="shared" si="0"/>
        <v>0</v>
      </c>
      <c r="L38" s="88" t="s">
        <v>74</v>
      </c>
    </row>
    <row r="39" spans="1:12" ht="30.75" customHeight="1" hidden="1">
      <c r="A39" s="80"/>
      <c r="B39" s="89"/>
      <c r="C39" s="88"/>
      <c r="D39" s="83"/>
      <c r="E39" s="37" t="s">
        <v>14</v>
      </c>
      <c r="F39" s="30" t="s">
        <v>89</v>
      </c>
      <c r="G39" s="37" t="s">
        <v>48</v>
      </c>
      <c r="H39" s="24">
        <v>0</v>
      </c>
      <c r="I39" s="24">
        <v>0</v>
      </c>
      <c r="J39" s="56">
        <f t="shared" si="1"/>
        <v>0</v>
      </c>
      <c r="K39" s="24">
        <f t="shared" si="0"/>
        <v>0</v>
      </c>
      <c r="L39" s="88"/>
    </row>
    <row r="40" spans="1:12" ht="15.75" hidden="1">
      <c r="A40" s="81"/>
      <c r="B40" s="89"/>
      <c r="C40" s="96" t="s">
        <v>18</v>
      </c>
      <c r="D40" s="96"/>
      <c r="E40" s="96"/>
      <c r="F40" s="96"/>
      <c r="G40" s="96"/>
      <c r="H40" s="24">
        <f>SUM(H38:H39)</f>
        <v>0</v>
      </c>
      <c r="I40" s="24">
        <f>SUM(I38:I39)</f>
        <v>0</v>
      </c>
      <c r="J40" s="56">
        <f t="shared" si="1"/>
        <v>0</v>
      </c>
      <c r="K40" s="24">
        <f t="shared" si="0"/>
        <v>0</v>
      </c>
      <c r="L40" s="88"/>
    </row>
    <row r="41" spans="1:12" s="23" customFormat="1" ht="31.5" customHeight="1">
      <c r="A41" s="53"/>
      <c r="B41" s="52"/>
      <c r="C41" s="54"/>
      <c r="D41" s="54"/>
      <c r="E41" s="37" t="s">
        <v>14</v>
      </c>
      <c r="F41" s="30" t="s">
        <v>122</v>
      </c>
      <c r="G41" s="37" t="s">
        <v>50</v>
      </c>
      <c r="H41" s="24">
        <v>0</v>
      </c>
      <c r="I41" s="24">
        <v>0</v>
      </c>
      <c r="J41" s="56">
        <f>I41</f>
        <v>0</v>
      </c>
      <c r="K41" s="24">
        <f>SUM(H41:J41)</f>
        <v>0</v>
      </c>
      <c r="L41" s="22"/>
    </row>
    <row r="42" spans="1:12" s="23" customFormat="1" ht="31.5" customHeight="1">
      <c r="A42" s="79">
        <v>9</v>
      </c>
      <c r="B42" s="100" t="s">
        <v>124</v>
      </c>
      <c r="C42" s="88" t="s">
        <v>116</v>
      </c>
      <c r="D42" s="83" t="s">
        <v>13</v>
      </c>
      <c r="E42" s="37" t="s">
        <v>14</v>
      </c>
      <c r="F42" s="30" t="s">
        <v>122</v>
      </c>
      <c r="G42" s="37" t="s">
        <v>48</v>
      </c>
      <c r="H42" s="24">
        <v>50</v>
      </c>
      <c r="I42" s="24">
        <v>0</v>
      </c>
      <c r="J42" s="56">
        <f t="shared" si="1"/>
        <v>0</v>
      </c>
      <c r="K42" s="24">
        <f t="shared" si="0"/>
        <v>50</v>
      </c>
      <c r="L42" s="88" t="s">
        <v>66</v>
      </c>
    </row>
    <row r="43" spans="1:12" s="23" customFormat="1" ht="31.5" customHeight="1">
      <c r="A43" s="80"/>
      <c r="B43" s="100"/>
      <c r="C43" s="88"/>
      <c r="D43" s="83"/>
      <c r="E43" s="37" t="s">
        <v>14</v>
      </c>
      <c r="F43" s="30" t="s">
        <v>122</v>
      </c>
      <c r="G43" s="37" t="s">
        <v>13</v>
      </c>
      <c r="H43" s="24">
        <v>100</v>
      </c>
      <c r="I43" s="24">
        <v>349.7</v>
      </c>
      <c r="J43" s="56">
        <v>349.7</v>
      </c>
      <c r="K43" s="24">
        <f>SUM(H43:J43)</f>
        <v>799.4</v>
      </c>
      <c r="L43" s="88"/>
    </row>
    <row r="44" spans="1:12" s="23" customFormat="1" ht="31.5" customHeight="1">
      <c r="A44" s="80"/>
      <c r="B44" s="100"/>
      <c r="C44" s="88"/>
      <c r="D44" s="83"/>
      <c r="E44" s="37" t="s">
        <v>14</v>
      </c>
      <c r="F44" s="30" t="s">
        <v>122</v>
      </c>
      <c r="G44" s="37" t="s">
        <v>13</v>
      </c>
      <c r="H44" s="24">
        <v>100</v>
      </c>
      <c r="I44" s="24">
        <v>0</v>
      </c>
      <c r="J44" s="56">
        <f>I44</f>
        <v>0</v>
      </c>
      <c r="K44" s="24">
        <f>SUM(H44:J44)</f>
        <v>100</v>
      </c>
      <c r="L44" s="88"/>
    </row>
    <row r="45" spans="1:12" s="23" customFormat="1" ht="31.5" customHeight="1">
      <c r="A45" s="81"/>
      <c r="B45" s="100"/>
      <c r="C45" s="96" t="s">
        <v>18</v>
      </c>
      <c r="D45" s="96"/>
      <c r="E45" s="96"/>
      <c r="F45" s="96"/>
      <c r="G45" s="96"/>
      <c r="H45" s="24">
        <f>SUM(H41:H44)</f>
        <v>250</v>
      </c>
      <c r="I45" s="24">
        <f>SUM(I42:I44)</f>
        <v>349.7</v>
      </c>
      <c r="J45" s="56">
        <f t="shared" si="1"/>
        <v>349.7</v>
      </c>
      <c r="K45" s="24">
        <f t="shared" si="0"/>
        <v>949.4000000000001</v>
      </c>
      <c r="L45" s="88"/>
    </row>
    <row r="46" spans="1:12" ht="24" customHeight="1" hidden="1">
      <c r="A46" s="79">
        <v>11</v>
      </c>
      <c r="B46" s="75" t="s">
        <v>123</v>
      </c>
      <c r="C46" s="77" t="s">
        <v>116</v>
      </c>
      <c r="D46" s="85" t="s">
        <v>13</v>
      </c>
      <c r="E46" s="37" t="s">
        <v>47</v>
      </c>
      <c r="F46" s="97" t="s">
        <v>98</v>
      </c>
      <c r="G46" s="85" t="s">
        <v>48</v>
      </c>
      <c r="H46" s="24">
        <v>0</v>
      </c>
      <c r="I46" s="24">
        <v>0</v>
      </c>
      <c r="J46" s="56">
        <f t="shared" si="1"/>
        <v>0</v>
      </c>
      <c r="K46" s="24">
        <f t="shared" si="0"/>
        <v>0</v>
      </c>
      <c r="L46" s="88" t="s">
        <v>55</v>
      </c>
    </row>
    <row r="47" spans="1:12" ht="24" customHeight="1" hidden="1">
      <c r="A47" s="80"/>
      <c r="B47" s="89"/>
      <c r="C47" s="78"/>
      <c r="D47" s="87"/>
      <c r="E47" s="37" t="s">
        <v>14</v>
      </c>
      <c r="F47" s="101"/>
      <c r="G47" s="87"/>
      <c r="H47" s="24">
        <v>0</v>
      </c>
      <c r="I47" s="24">
        <v>0</v>
      </c>
      <c r="J47" s="56">
        <f t="shared" si="1"/>
        <v>0</v>
      </c>
      <c r="K47" s="24">
        <f aca="true" t="shared" si="2" ref="K47:K81">SUM(H47:J47)</f>
        <v>0</v>
      </c>
      <c r="L47" s="88"/>
    </row>
    <row r="48" spans="1:12" ht="24" customHeight="1" hidden="1">
      <c r="A48" s="81"/>
      <c r="B48" s="89"/>
      <c r="C48" s="96" t="s">
        <v>21</v>
      </c>
      <c r="D48" s="96"/>
      <c r="E48" s="96"/>
      <c r="F48" s="96"/>
      <c r="G48" s="96"/>
      <c r="H48" s="24">
        <f>SUM(H46:H47)</f>
        <v>0</v>
      </c>
      <c r="I48" s="24">
        <f>SUM(I46:I47)</f>
        <v>0</v>
      </c>
      <c r="J48" s="56">
        <f t="shared" si="1"/>
        <v>0</v>
      </c>
      <c r="K48" s="24">
        <f t="shared" si="2"/>
        <v>0</v>
      </c>
      <c r="L48" s="88"/>
    </row>
    <row r="49" spans="1:12" ht="63" hidden="1">
      <c r="A49" s="79">
        <v>11</v>
      </c>
      <c r="B49" s="75" t="s">
        <v>123</v>
      </c>
      <c r="C49" s="38" t="s">
        <v>116</v>
      </c>
      <c r="D49" s="39" t="s">
        <v>13</v>
      </c>
      <c r="E49" s="37" t="s">
        <v>14</v>
      </c>
      <c r="F49" s="30" t="s">
        <v>122</v>
      </c>
      <c r="G49" s="37" t="s">
        <v>50</v>
      </c>
      <c r="H49" s="24"/>
      <c r="I49" s="24">
        <v>0</v>
      </c>
      <c r="J49" s="56">
        <f t="shared" si="1"/>
        <v>0</v>
      </c>
      <c r="K49" s="24">
        <f t="shared" si="2"/>
        <v>0</v>
      </c>
      <c r="L49" s="88"/>
    </row>
    <row r="50" spans="1:12" ht="15.75" hidden="1">
      <c r="A50" s="81"/>
      <c r="B50" s="89"/>
      <c r="C50" s="96" t="s">
        <v>21</v>
      </c>
      <c r="D50" s="96"/>
      <c r="E50" s="96"/>
      <c r="F50" s="96"/>
      <c r="G50" s="96"/>
      <c r="H50" s="24">
        <f>SUM(H49:H49)</f>
        <v>0</v>
      </c>
      <c r="I50" s="24">
        <f>SUM(I49:I49)</f>
        <v>0</v>
      </c>
      <c r="J50" s="56">
        <f t="shared" si="1"/>
        <v>0</v>
      </c>
      <c r="K50" s="24">
        <f t="shared" si="2"/>
        <v>0</v>
      </c>
      <c r="L50" s="88"/>
    </row>
    <row r="51" spans="1:12" s="21" customFormat="1" ht="63">
      <c r="A51" s="47">
        <v>10</v>
      </c>
      <c r="B51" s="36" t="s">
        <v>28</v>
      </c>
      <c r="C51" s="33" t="s">
        <v>11</v>
      </c>
      <c r="D51" s="34" t="s">
        <v>11</v>
      </c>
      <c r="E51" s="34" t="s">
        <v>11</v>
      </c>
      <c r="F51" s="34" t="s">
        <v>11</v>
      </c>
      <c r="G51" s="34" t="s">
        <v>11</v>
      </c>
      <c r="H51" s="58">
        <f>H68</f>
        <v>50</v>
      </c>
      <c r="I51" s="58">
        <f>I54+I59+I61+I68+I65</f>
        <v>50</v>
      </c>
      <c r="J51" s="57">
        <f t="shared" si="1"/>
        <v>50</v>
      </c>
      <c r="K51" s="58">
        <f t="shared" si="2"/>
        <v>150</v>
      </c>
      <c r="L51" s="35" t="s">
        <v>11</v>
      </c>
    </row>
    <row r="52" spans="1:12" ht="34.5" customHeight="1" hidden="1">
      <c r="A52" s="79">
        <v>11</v>
      </c>
      <c r="B52" s="75" t="s">
        <v>29</v>
      </c>
      <c r="C52" s="77" t="s">
        <v>116</v>
      </c>
      <c r="D52" s="85" t="s">
        <v>13</v>
      </c>
      <c r="E52" s="85" t="s">
        <v>14</v>
      </c>
      <c r="F52" s="97" t="s">
        <v>93</v>
      </c>
      <c r="G52" s="37" t="s">
        <v>13</v>
      </c>
      <c r="H52" s="24">
        <v>0</v>
      </c>
      <c r="I52" s="24">
        <v>0</v>
      </c>
      <c r="J52" s="56">
        <f t="shared" si="1"/>
        <v>0</v>
      </c>
      <c r="K52" s="24">
        <f t="shared" si="2"/>
        <v>0</v>
      </c>
      <c r="L52" s="77" t="s">
        <v>75</v>
      </c>
    </row>
    <row r="53" spans="1:12" ht="45" customHeight="1" hidden="1">
      <c r="A53" s="80"/>
      <c r="B53" s="89"/>
      <c r="C53" s="78"/>
      <c r="D53" s="87"/>
      <c r="E53" s="87"/>
      <c r="F53" s="87"/>
      <c r="G53" s="37" t="s">
        <v>50</v>
      </c>
      <c r="H53" s="24">
        <v>0</v>
      </c>
      <c r="I53" s="24">
        <v>0</v>
      </c>
      <c r="J53" s="56">
        <f t="shared" si="1"/>
        <v>0</v>
      </c>
      <c r="K53" s="24">
        <f t="shared" si="2"/>
        <v>0</v>
      </c>
      <c r="L53" s="82"/>
    </row>
    <row r="54" spans="1:12" ht="15.75" hidden="1">
      <c r="A54" s="81"/>
      <c r="B54" s="76"/>
      <c r="C54" s="72" t="s">
        <v>19</v>
      </c>
      <c r="D54" s="73"/>
      <c r="E54" s="73"/>
      <c r="F54" s="73"/>
      <c r="G54" s="74"/>
      <c r="H54" s="24">
        <f>SUM(H52:H53)</f>
        <v>0</v>
      </c>
      <c r="I54" s="24">
        <f>SUM(I52:I53)</f>
        <v>0</v>
      </c>
      <c r="J54" s="56">
        <f t="shared" si="1"/>
        <v>0</v>
      </c>
      <c r="K54" s="24">
        <f t="shared" si="2"/>
        <v>0</v>
      </c>
      <c r="L54" s="82"/>
    </row>
    <row r="55" spans="1:12" ht="34.5" customHeight="1" hidden="1">
      <c r="A55" s="79">
        <v>12</v>
      </c>
      <c r="B55" s="75" t="s">
        <v>70</v>
      </c>
      <c r="C55" s="77" t="s">
        <v>116</v>
      </c>
      <c r="D55" s="37" t="s">
        <v>13</v>
      </c>
      <c r="E55" s="37" t="s">
        <v>14</v>
      </c>
      <c r="F55" s="30" t="s">
        <v>99</v>
      </c>
      <c r="G55" s="37" t="s">
        <v>13</v>
      </c>
      <c r="H55" s="24">
        <v>0</v>
      </c>
      <c r="I55" s="24">
        <v>0</v>
      </c>
      <c r="J55" s="56">
        <f t="shared" si="1"/>
        <v>0</v>
      </c>
      <c r="K55" s="24">
        <f t="shared" si="2"/>
        <v>0</v>
      </c>
      <c r="L55" s="82"/>
    </row>
    <row r="56" spans="1:12" ht="31.5" customHeight="1" hidden="1">
      <c r="A56" s="80"/>
      <c r="B56" s="89"/>
      <c r="C56" s="82"/>
      <c r="D56" s="37" t="s">
        <v>13</v>
      </c>
      <c r="E56" s="37" t="s">
        <v>14</v>
      </c>
      <c r="F56" s="30" t="s">
        <v>99</v>
      </c>
      <c r="G56" s="37" t="s">
        <v>50</v>
      </c>
      <c r="H56" s="24">
        <v>0</v>
      </c>
      <c r="I56" s="24">
        <v>0</v>
      </c>
      <c r="J56" s="56">
        <f t="shared" si="1"/>
        <v>0</v>
      </c>
      <c r="K56" s="24">
        <f t="shared" si="2"/>
        <v>0</v>
      </c>
      <c r="L56" s="82"/>
    </row>
    <row r="57" spans="1:12" ht="30.75" customHeight="1" hidden="1">
      <c r="A57" s="80"/>
      <c r="B57" s="89"/>
      <c r="C57" s="82"/>
      <c r="D57" s="85" t="s">
        <v>13</v>
      </c>
      <c r="E57" s="85" t="s">
        <v>14</v>
      </c>
      <c r="F57" s="30" t="s">
        <v>100</v>
      </c>
      <c r="G57" s="37" t="s">
        <v>50</v>
      </c>
      <c r="H57" s="24">
        <v>0</v>
      </c>
      <c r="I57" s="24">
        <v>0</v>
      </c>
      <c r="J57" s="56">
        <f t="shared" si="1"/>
        <v>0</v>
      </c>
      <c r="K57" s="24">
        <f t="shared" si="2"/>
        <v>0</v>
      </c>
      <c r="L57" s="82"/>
    </row>
    <row r="58" spans="1:12" ht="24" customHeight="1" hidden="1">
      <c r="A58" s="80"/>
      <c r="B58" s="89"/>
      <c r="C58" s="78"/>
      <c r="D58" s="87"/>
      <c r="E58" s="87"/>
      <c r="F58" s="30" t="s">
        <v>108</v>
      </c>
      <c r="G58" s="37" t="s">
        <v>50</v>
      </c>
      <c r="H58" s="24">
        <v>0</v>
      </c>
      <c r="I58" s="24">
        <v>0</v>
      </c>
      <c r="J58" s="56">
        <f t="shared" si="1"/>
        <v>0</v>
      </c>
      <c r="K58" s="24">
        <f t="shared" si="2"/>
        <v>0</v>
      </c>
      <c r="L58" s="82"/>
    </row>
    <row r="59" spans="1:12" ht="15.75" hidden="1">
      <c r="A59" s="81"/>
      <c r="B59" s="76"/>
      <c r="C59" s="72" t="s">
        <v>22</v>
      </c>
      <c r="D59" s="73"/>
      <c r="E59" s="73"/>
      <c r="F59" s="73"/>
      <c r="G59" s="74"/>
      <c r="H59" s="24">
        <f>SUM(H55:H56)</f>
        <v>0</v>
      </c>
      <c r="I59" s="24">
        <f>SUM(I55:I56)</f>
        <v>0</v>
      </c>
      <c r="J59" s="56">
        <f t="shared" si="1"/>
        <v>0</v>
      </c>
      <c r="K59" s="24">
        <f t="shared" si="2"/>
        <v>0</v>
      </c>
      <c r="L59" s="78"/>
    </row>
    <row r="60" spans="1:12" ht="55.5" customHeight="1" hidden="1">
      <c r="A60" s="79">
        <v>13</v>
      </c>
      <c r="B60" s="75" t="s">
        <v>79</v>
      </c>
      <c r="C60" s="22" t="s">
        <v>116</v>
      </c>
      <c r="D60" s="37" t="s">
        <v>13</v>
      </c>
      <c r="E60" s="37" t="s">
        <v>14</v>
      </c>
      <c r="F60" s="30" t="s">
        <v>94</v>
      </c>
      <c r="G60" s="37" t="s">
        <v>13</v>
      </c>
      <c r="H60" s="24">
        <v>0</v>
      </c>
      <c r="I60" s="24">
        <v>0</v>
      </c>
      <c r="J60" s="56">
        <f t="shared" si="1"/>
        <v>0</v>
      </c>
      <c r="K60" s="24">
        <f t="shared" si="2"/>
        <v>0</v>
      </c>
      <c r="L60" s="77" t="s">
        <v>76</v>
      </c>
    </row>
    <row r="61" spans="1:12" ht="15.75" hidden="1">
      <c r="A61" s="81"/>
      <c r="B61" s="76"/>
      <c r="C61" s="72" t="s">
        <v>23</v>
      </c>
      <c r="D61" s="73"/>
      <c r="E61" s="73"/>
      <c r="F61" s="73"/>
      <c r="G61" s="74"/>
      <c r="H61" s="24">
        <f>H60</f>
        <v>0</v>
      </c>
      <c r="I61" s="24">
        <f>I60</f>
        <v>0</v>
      </c>
      <c r="J61" s="56">
        <f t="shared" si="1"/>
        <v>0</v>
      </c>
      <c r="K61" s="24">
        <f t="shared" si="2"/>
        <v>0</v>
      </c>
      <c r="L61" s="82"/>
    </row>
    <row r="62" spans="1:12" ht="14.25" customHeight="1" hidden="1">
      <c r="A62" s="79">
        <v>14</v>
      </c>
      <c r="B62" s="75" t="s">
        <v>80</v>
      </c>
      <c r="C62" s="77" t="s">
        <v>116</v>
      </c>
      <c r="D62" s="85" t="s">
        <v>13</v>
      </c>
      <c r="E62" s="85" t="s">
        <v>14</v>
      </c>
      <c r="F62" s="91" t="s">
        <v>101</v>
      </c>
      <c r="G62" s="37" t="s">
        <v>13</v>
      </c>
      <c r="H62" s="24">
        <v>0</v>
      </c>
      <c r="I62" s="24">
        <v>0</v>
      </c>
      <c r="J62" s="56">
        <f t="shared" si="1"/>
        <v>0</v>
      </c>
      <c r="K62" s="24">
        <f t="shared" si="2"/>
        <v>0</v>
      </c>
      <c r="L62" s="82"/>
    </row>
    <row r="63" spans="1:12" ht="18" customHeight="1" hidden="1">
      <c r="A63" s="80"/>
      <c r="B63" s="89"/>
      <c r="C63" s="82"/>
      <c r="D63" s="86"/>
      <c r="E63" s="86"/>
      <c r="F63" s="92"/>
      <c r="G63" s="37" t="s">
        <v>50</v>
      </c>
      <c r="H63" s="24">
        <v>0</v>
      </c>
      <c r="I63" s="24">
        <v>0</v>
      </c>
      <c r="J63" s="56">
        <f t="shared" si="1"/>
        <v>0</v>
      </c>
      <c r="K63" s="24">
        <f t="shared" si="2"/>
        <v>0</v>
      </c>
      <c r="L63" s="82"/>
    </row>
    <row r="64" spans="1:12" ht="31.5" customHeight="1" hidden="1">
      <c r="A64" s="80"/>
      <c r="B64" s="89"/>
      <c r="C64" s="78"/>
      <c r="D64" s="87"/>
      <c r="E64" s="87"/>
      <c r="F64" s="50" t="s">
        <v>113</v>
      </c>
      <c r="G64" s="49" t="s">
        <v>13</v>
      </c>
      <c r="H64" s="24">
        <v>0</v>
      </c>
      <c r="I64" s="24">
        <v>0</v>
      </c>
      <c r="J64" s="56">
        <v>0</v>
      </c>
      <c r="K64" s="24">
        <f t="shared" si="2"/>
        <v>0</v>
      </c>
      <c r="L64" s="82"/>
    </row>
    <row r="65" spans="1:12" ht="15.75" hidden="1">
      <c r="A65" s="81"/>
      <c r="B65" s="76"/>
      <c r="C65" s="72" t="s">
        <v>81</v>
      </c>
      <c r="D65" s="73"/>
      <c r="E65" s="73"/>
      <c r="F65" s="73"/>
      <c r="G65" s="74"/>
      <c r="H65" s="24">
        <f>SUM(H62:H64)</f>
        <v>0</v>
      </c>
      <c r="I65" s="24">
        <f>I63</f>
        <v>0</v>
      </c>
      <c r="J65" s="56">
        <f t="shared" si="1"/>
        <v>0</v>
      </c>
      <c r="K65" s="24">
        <f t="shared" si="2"/>
        <v>0</v>
      </c>
      <c r="L65" s="78"/>
    </row>
    <row r="66" spans="1:12" ht="47.25" customHeight="1">
      <c r="A66" s="79">
        <v>11</v>
      </c>
      <c r="B66" s="75" t="s">
        <v>125</v>
      </c>
      <c r="C66" s="22" t="s">
        <v>116</v>
      </c>
      <c r="D66" s="37" t="s">
        <v>13</v>
      </c>
      <c r="E66" s="37" t="s">
        <v>47</v>
      </c>
      <c r="F66" s="30" t="s">
        <v>92</v>
      </c>
      <c r="G66" s="37" t="s">
        <v>13</v>
      </c>
      <c r="H66" s="24">
        <v>0</v>
      </c>
      <c r="I66" s="24">
        <v>0</v>
      </c>
      <c r="J66" s="56">
        <f t="shared" si="1"/>
        <v>0</v>
      </c>
      <c r="K66" s="24">
        <f t="shared" si="2"/>
        <v>0</v>
      </c>
      <c r="L66" s="77" t="s">
        <v>53</v>
      </c>
    </row>
    <row r="67" spans="1:12" ht="47.25" customHeight="1">
      <c r="A67" s="80"/>
      <c r="B67" s="89"/>
      <c r="C67" s="22" t="s">
        <v>116</v>
      </c>
      <c r="D67" s="37" t="s">
        <v>13</v>
      </c>
      <c r="E67" s="37" t="s">
        <v>14</v>
      </c>
      <c r="F67" s="30" t="s">
        <v>92</v>
      </c>
      <c r="G67" s="37" t="s">
        <v>13</v>
      </c>
      <c r="H67" s="24">
        <v>50</v>
      </c>
      <c r="I67" s="24">
        <v>50</v>
      </c>
      <c r="J67" s="56">
        <f>I67</f>
        <v>50</v>
      </c>
      <c r="K67" s="24">
        <f t="shared" si="2"/>
        <v>150</v>
      </c>
      <c r="L67" s="82"/>
    </row>
    <row r="68" spans="1:12" ht="15.75">
      <c r="A68" s="81"/>
      <c r="B68" s="76"/>
      <c r="C68" s="72" t="s">
        <v>19</v>
      </c>
      <c r="D68" s="73"/>
      <c r="E68" s="73"/>
      <c r="F68" s="73"/>
      <c r="G68" s="74"/>
      <c r="H68" s="24">
        <f>SUM(H66:H67)</f>
        <v>50</v>
      </c>
      <c r="I68" s="24">
        <f>SUM(I66:I67)</f>
        <v>50</v>
      </c>
      <c r="J68" s="56">
        <f t="shared" si="1"/>
        <v>50</v>
      </c>
      <c r="K68" s="24">
        <f t="shared" si="2"/>
        <v>150</v>
      </c>
      <c r="L68" s="78"/>
    </row>
    <row r="69" spans="1:12" s="21" customFormat="1" ht="30.75" customHeight="1">
      <c r="A69" s="47">
        <v>12</v>
      </c>
      <c r="B69" s="36" t="s">
        <v>33</v>
      </c>
      <c r="C69" s="33" t="s">
        <v>11</v>
      </c>
      <c r="D69" s="34" t="s">
        <v>11</v>
      </c>
      <c r="E69" s="34" t="s">
        <v>11</v>
      </c>
      <c r="F69" s="34" t="s">
        <v>11</v>
      </c>
      <c r="G69" s="34" t="s">
        <v>11</v>
      </c>
      <c r="H69" s="58">
        <f>H75+H85+H95+H97</f>
        <v>4183.2919999999995</v>
      </c>
      <c r="I69" s="58">
        <f>I75+I77+I79+I82+I85+I87+I89+I91+I93</f>
        <v>0</v>
      </c>
      <c r="J69" s="57">
        <f t="shared" si="1"/>
        <v>0</v>
      </c>
      <c r="K69" s="58">
        <f t="shared" si="2"/>
        <v>4183.2919999999995</v>
      </c>
      <c r="L69" s="35" t="s">
        <v>11</v>
      </c>
    </row>
    <row r="70" spans="1:12" ht="40.5" customHeight="1" hidden="1">
      <c r="A70" s="79">
        <v>13</v>
      </c>
      <c r="B70" s="93" t="s">
        <v>121</v>
      </c>
      <c r="C70" s="77" t="s">
        <v>116</v>
      </c>
      <c r="D70" s="83" t="s">
        <v>13</v>
      </c>
      <c r="E70" s="49" t="s">
        <v>14</v>
      </c>
      <c r="F70" s="30" t="s">
        <v>117</v>
      </c>
      <c r="G70" s="37" t="s">
        <v>13</v>
      </c>
      <c r="H70" s="24"/>
      <c r="I70" s="24">
        <v>0</v>
      </c>
      <c r="J70" s="56">
        <f t="shared" si="1"/>
        <v>0</v>
      </c>
      <c r="K70" s="24">
        <f t="shared" si="2"/>
        <v>0</v>
      </c>
      <c r="L70" s="77" t="s">
        <v>58</v>
      </c>
    </row>
    <row r="71" spans="1:12" ht="21.75" customHeight="1">
      <c r="A71" s="80"/>
      <c r="B71" s="94"/>
      <c r="C71" s="82"/>
      <c r="D71" s="83"/>
      <c r="E71" s="83" t="s">
        <v>14</v>
      </c>
      <c r="F71" s="91" t="s">
        <v>115</v>
      </c>
      <c r="G71" s="37" t="s">
        <v>13</v>
      </c>
      <c r="H71" s="24">
        <v>0</v>
      </c>
      <c r="I71" s="24">
        <v>0</v>
      </c>
      <c r="J71" s="56">
        <f t="shared" si="1"/>
        <v>0</v>
      </c>
      <c r="K71" s="24">
        <f t="shared" si="2"/>
        <v>0</v>
      </c>
      <c r="L71" s="82"/>
    </row>
    <row r="72" spans="1:12" ht="27" customHeight="1">
      <c r="A72" s="80"/>
      <c r="B72" s="94"/>
      <c r="C72" s="82"/>
      <c r="D72" s="83"/>
      <c r="E72" s="83"/>
      <c r="F72" s="92"/>
      <c r="G72" s="37" t="s">
        <v>50</v>
      </c>
      <c r="H72" s="24">
        <v>0</v>
      </c>
      <c r="I72" s="24">
        <v>0</v>
      </c>
      <c r="J72" s="56">
        <f t="shared" si="1"/>
        <v>0</v>
      </c>
      <c r="K72" s="24">
        <f t="shared" si="2"/>
        <v>0</v>
      </c>
      <c r="L72" s="82"/>
    </row>
    <row r="73" spans="1:12" ht="23.25" customHeight="1">
      <c r="A73" s="80"/>
      <c r="B73" s="94"/>
      <c r="C73" s="82"/>
      <c r="D73" s="83"/>
      <c r="E73" s="83"/>
      <c r="F73" s="84" t="s">
        <v>131</v>
      </c>
      <c r="G73" s="49" t="s">
        <v>13</v>
      </c>
      <c r="H73" s="24">
        <v>142.5</v>
      </c>
      <c r="I73" s="24">
        <v>0</v>
      </c>
      <c r="J73" s="56">
        <f>I73</f>
        <v>0</v>
      </c>
      <c r="K73" s="24">
        <f t="shared" si="2"/>
        <v>142.5</v>
      </c>
      <c r="L73" s="82"/>
    </row>
    <row r="74" spans="1:12" ht="24" customHeight="1">
      <c r="A74" s="80"/>
      <c r="B74" s="94"/>
      <c r="C74" s="78"/>
      <c r="D74" s="83"/>
      <c r="E74" s="83"/>
      <c r="F74" s="84"/>
      <c r="G74" s="49" t="s">
        <v>13</v>
      </c>
      <c r="H74" s="24">
        <v>47.5</v>
      </c>
      <c r="I74" s="24">
        <v>0</v>
      </c>
      <c r="J74" s="56">
        <f>I74</f>
        <v>0</v>
      </c>
      <c r="K74" s="24">
        <f t="shared" si="2"/>
        <v>47.5</v>
      </c>
      <c r="L74" s="82"/>
    </row>
    <row r="75" spans="1:12" ht="26.25" customHeight="1">
      <c r="A75" s="81"/>
      <c r="B75" s="95"/>
      <c r="C75" s="72" t="s">
        <v>30</v>
      </c>
      <c r="D75" s="73"/>
      <c r="E75" s="73"/>
      <c r="F75" s="73"/>
      <c r="G75" s="74"/>
      <c r="H75" s="24">
        <f>SUM(H70:H74)</f>
        <v>190</v>
      </c>
      <c r="I75" s="24">
        <f>SUM(I70:I72)</f>
        <v>0</v>
      </c>
      <c r="J75" s="56">
        <f t="shared" si="1"/>
        <v>0</v>
      </c>
      <c r="K75" s="24">
        <f t="shared" si="2"/>
        <v>190</v>
      </c>
      <c r="L75" s="78"/>
    </row>
    <row r="76" spans="1:12" ht="87" customHeight="1" hidden="1">
      <c r="A76" s="47">
        <v>19</v>
      </c>
      <c r="B76" s="75" t="s">
        <v>34</v>
      </c>
      <c r="C76" s="22" t="s">
        <v>12</v>
      </c>
      <c r="D76" s="37" t="s">
        <v>13</v>
      </c>
      <c r="E76" s="37" t="s">
        <v>49</v>
      </c>
      <c r="F76" s="37"/>
      <c r="G76" s="37"/>
      <c r="H76" s="24"/>
      <c r="I76" s="24"/>
      <c r="J76" s="56">
        <f t="shared" si="1"/>
        <v>0</v>
      </c>
      <c r="K76" s="24">
        <f t="shared" si="2"/>
        <v>0</v>
      </c>
      <c r="L76" s="77"/>
    </row>
    <row r="77" spans="1:12" ht="15.75" customHeight="1" hidden="1">
      <c r="A77" s="47">
        <v>20</v>
      </c>
      <c r="B77" s="76"/>
      <c r="C77" s="72" t="s">
        <v>31</v>
      </c>
      <c r="D77" s="73"/>
      <c r="E77" s="73"/>
      <c r="F77" s="73"/>
      <c r="G77" s="74"/>
      <c r="H77" s="24"/>
      <c r="I77" s="24"/>
      <c r="J77" s="56">
        <f t="shared" si="1"/>
        <v>0</v>
      </c>
      <c r="K77" s="24">
        <f t="shared" si="2"/>
        <v>0</v>
      </c>
      <c r="L77" s="78"/>
    </row>
    <row r="78" spans="1:12" ht="34.5" customHeight="1" hidden="1">
      <c r="A78" s="47">
        <v>21</v>
      </c>
      <c r="B78" s="75" t="s">
        <v>35</v>
      </c>
      <c r="C78" s="22"/>
      <c r="D78" s="37"/>
      <c r="E78" s="37"/>
      <c r="F78" s="37"/>
      <c r="G78" s="37"/>
      <c r="H78" s="24"/>
      <c r="I78" s="24"/>
      <c r="J78" s="56">
        <f t="shared" si="1"/>
        <v>0</v>
      </c>
      <c r="K78" s="24">
        <f t="shared" si="2"/>
        <v>0</v>
      </c>
      <c r="L78" s="77"/>
    </row>
    <row r="79" spans="1:12" ht="15.75" customHeight="1" hidden="1">
      <c r="A79" s="47">
        <v>22</v>
      </c>
      <c r="B79" s="76"/>
      <c r="C79" s="72" t="s">
        <v>32</v>
      </c>
      <c r="D79" s="73"/>
      <c r="E79" s="73"/>
      <c r="F79" s="73"/>
      <c r="G79" s="74"/>
      <c r="H79" s="24"/>
      <c r="I79" s="24"/>
      <c r="J79" s="56">
        <f t="shared" si="1"/>
        <v>0</v>
      </c>
      <c r="K79" s="24">
        <f t="shared" si="2"/>
        <v>0</v>
      </c>
      <c r="L79" s="78"/>
    </row>
    <row r="80" spans="1:12" ht="138.75" customHeight="1" hidden="1">
      <c r="A80" s="47">
        <v>23</v>
      </c>
      <c r="B80" s="41" t="s">
        <v>64</v>
      </c>
      <c r="C80" s="88" t="s">
        <v>51</v>
      </c>
      <c r="D80" s="37" t="s">
        <v>52</v>
      </c>
      <c r="E80" s="37" t="s">
        <v>14</v>
      </c>
      <c r="F80" s="30" t="s">
        <v>102</v>
      </c>
      <c r="G80" s="37" t="s">
        <v>71</v>
      </c>
      <c r="H80" s="24">
        <v>0</v>
      </c>
      <c r="I80" s="24">
        <v>0</v>
      </c>
      <c r="J80" s="56">
        <f t="shared" si="1"/>
        <v>0</v>
      </c>
      <c r="K80" s="24">
        <f t="shared" si="2"/>
        <v>0</v>
      </c>
      <c r="L80" s="88" t="s">
        <v>59</v>
      </c>
    </row>
    <row r="81" spans="1:12" ht="15.75" customHeight="1" hidden="1">
      <c r="A81" s="47"/>
      <c r="B81" s="41" t="s">
        <v>68</v>
      </c>
      <c r="C81" s="88"/>
      <c r="D81" s="40" t="s">
        <v>52</v>
      </c>
      <c r="E81" s="40" t="s">
        <v>14</v>
      </c>
      <c r="F81" s="37" t="s">
        <v>69</v>
      </c>
      <c r="G81" s="37" t="s">
        <v>50</v>
      </c>
      <c r="H81" s="24"/>
      <c r="I81" s="24"/>
      <c r="J81" s="56">
        <f t="shared" si="1"/>
        <v>0</v>
      </c>
      <c r="K81" s="24">
        <f t="shared" si="2"/>
        <v>0</v>
      </c>
      <c r="L81" s="88"/>
    </row>
    <row r="82" spans="1:12" ht="15.75" hidden="1">
      <c r="A82" s="47">
        <v>24</v>
      </c>
      <c r="B82" s="41"/>
      <c r="C82" s="96" t="s">
        <v>31</v>
      </c>
      <c r="D82" s="96"/>
      <c r="E82" s="96"/>
      <c r="F82" s="96"/>
      <c r="G82" s="96"/>
      <c r="H82" s="24">
        <f>H80</f>
        <v>0</v>
      </c>
      <c r="I82" s="24">
        <f>I80</f>
        <v>0</v>
      </c>
      <c r="J82" s="56">
        <f t="shared" si="1"/>
        <v>0</v>
      </c>
      <c r="K82" s="24">
        <f aca="true" t="shared" si="3" ref="K82:K112">SUM(H82:J82)</f>
        <v>0</v>
      </c>
      <c r="L82" s="88"/>
    </row>
    <row r="83" spans="1:12" ht="19.5" customHeight="1">
      <c r="A83" s="79">
        <v>14</v>
      </c>
      <c r="B83" s="75" t="s">
        <v>126</v>
      </c>
      <c r="C83" s="77" t="s">
        <v>12</v>
      </c>
      <c r="D83" s="85" t="s">
        <v>13</v>
      </c>
      <c r="E83" s="85" t="s">
        <v>14</v>
      </c>
      <c r="F83" s="97" t="s">
        <v>132</v>
      </c>
      <c r="G83" s="37" t="s">
        <v>13</v>
      </c>
      <c r="H83" s="24">
        <v>10</v>
      </c>
      <c r="I83" s="24">
        <v>0</v>
      </c>
      <c r="J83" s="56">
        <f aca="true" t="shared" si="4" ref="J83:J111">I83</f>
        <v>0</v>
      </c>
      <c r="K83" s="24">
        <f t="shared" si="3"/>
        <v>10</v>
      </c>
      <c r="L83" s="77" t="s">
        <v>112</v>
      </c>
    </row>
    <row r="84" spans="1:12" ht="18.75" customHeight="1">
      <c r="A84" s="80"/>
      <c r="B84" s="89"/>
      <c r="C84" s="78"/>
      <c r="D84" s="87"/>
      <c r="E84" s="87"/>
      <c r="F84" s="87"/>
      <c r="G84" s="37" t="s">
        <v>50</v>
      </c>
      <c r="H84" s="24">
        <v>0</v>
      </c>
      <c r="I84" s="24">
        <v>0</v>
      </c>
      <c r="J84" s="56">
        <f t="shared" si="4"/>
        <v>0</v>
      </c>
      <c r="K84" s="24">
        <f t="shared" si="3"/>
        <v>0</v>
      </c>
      <c r="L84" s="82"/>
    </row>
    <row r="85" spans="1:12" ht="21" customHeight="1">
      <c r="A85" s="81"/>
      <c r="B85" s="76"/>
      <c r="C85" s="72" t="s">
        <v>31</v>
      </c>
      <c r="D85" s="73"/>
      <c r="E85" s="73"/>
      <c r="F85" s="73"/>
      <c r="G85" s="74"/>
      <c r="H85" s="24">
        <f>SUM(H83:H84)</f>
        <v>10</v>
      </c>
      <c r="I85" s="24">
        <f>SUM(I83:I84)</f>
        <v>0</v>
      </c>
      <c r="J85" s="56">
        <f t="shared" si="4"/>
        <v>0</v>
      </c>
      <c r="K85" s="24">
        <f t="shared" si="3"/>
        <v>10</v>
      </c>
      <c r="L85" s="78"/>
    </row>
    <row r="86" spans="1:12" ht="78.75" customHeight="1" hidden="1">
      <c r="A86" s="47"/>
      <c r="B86" s="75" t="s">
        <v>36</v>
      </c>
      <c r="C86" s="22" t="s">
        <v>12</v>
      </c>
      <c r="D86" s="37" t="s">
        <v>13</v>
      </c>
      <c r="E86" s="37" t="s">
        <v>49</v>
      </c>
      <c r="F86" s="37"/>
      <c r="G86" s="37"/>
      <c r="H86" s="24"/>
      <c r="I86" s="24"/>
      <c r="J86" s="56">
        <f t="shared" si="4"/>
        <v>0</v>
      </c>
      <c r="K86" s="24">
        <f t="shared" si="3"/>
        <v>0</v>
      </c>
      <c r="L86" s="77"/>
    </row>
    <row r="87" spans="1:12" ht="15.75" customHeight="1" hidden="1">
      <c r="A87" s="47"/>
      <c r="B87" s="76"/>
      <c r="C87" s="72" t="s">
        <v>42</v>
      </c>
      <c r="D87" s="73"/>
      <c r="E87" s="73"/>
      <c r="F87" s="73"/>
      <c r="G87" s="74"/>
      <c r="H87" s="24"/>
      <c r="I87" s="24"/>
      <c r="J87" s="56">
        <f t="shared" si="4"/>
        <v>0</v>
      </c>
      <c r="K87" s="24">
        <f t="shared" si="3"/>
        <v>0</v>
      </c>
      <c r="L87" s="78"/>
    </row>
    <row r="88" spans="1:12" ht="78.75" customHeight="1" hidden="1">
      <c r="A88" s="47"/>
      <c r="B88" s="75" t="s">
        <v>37</v>
      </c>
      <c r="C88" s="22" t="s">
        <v>12</v>
      </c>
      <c r="D88" s="37" t="s">
        <v>13</v>
      </c>
      <c r="E88" s="37" t="s">
        <v>49</v>
      </c>
      <c r="F88" s="37"/>
      <c r="G88" s="37"/>
      <c r="H88" s="24"/>
      <c r="I88" s="24"/>
      <c r="J88" s="56">
        <f t="shared" si="4"/>
        <v>0</v>
      </c>
      <c r="K88" s="24">
        <f t="shared" si="3"/>
        <v>0</v>
      </c>
      <c r="L88" s="77"/>
    </row>
    <row r="89" spans="1:12" ht="15.75" customHeight="1" hidden="1">
      <c r="A89" s="47"/>
      <c r="B89" s="76"/>
      <c r="C89" s="72" t="s">
        <v>43</v>
      </c>
      <c r="D89" s="73"/>
      <c r="E89" s="73"/>
      <c r="F89" s="73"/>
      <c r="G89" s="74"/>
      <c r="H89" s="24"/>
      <c r="I89" s="24"/>
      <c r="J89" s="56">
        <f t="shared" si="4"/>
        <v>0</v>
      </c>
      <c r="K89" s="24">
        <f t="shared" si="3"/>
        <v>0</v>
      </c>
      <c r="L89" s="78"/>
    </row>
    <row r="90" spans="1:12" ht="78.75" customHeight="1" hidden="1">
      <c r="A90" s="79">
        <v>23</v>
      </c>
      <c r="B90" s="75" t="s">
        <v>65</v>
      </c>
      <c r="C90" s="22" t="s">
        <v>12</v>
      </c>
      <c r="D90" s="37" t="s">
        <v>13</v>
      </c>
      <c r="E90" s="37" t="s">
        <v>14</v>
      </c>
      <c r="F90" s="30" t="s">
        <v>103</v>
      </c>
      <c r="G90" s="37" t="s">
        <v>13</v>
      </c>
      <c r="H90" s="24">
        <v>0</v>
      </c>
      <c r="I90" s="24">
        <v>0</v>
      </c>
      <c r="J90" s="56">
        <f t="shared" si="4"/>
        <v>0</v>
      </c>
      <c r="K90" s="24">
        <f t="shared" si="3"/>
        <v>0</v>
      </c>
      <c r="L90" s="77" t="s">
        <v>61</v>
      </c>
    </row>
    <row r="91" spans="1:12" ht="15.75" hidden="1">
      <c r="A91" s="81"/>
      <c r="B91" s="76"/>
      <c r="C91" s="72" t="s">
        <v>41</v>
      </c>
      <c r="D91" s="73"/>
      <c r="E91" s="73"/>
      <c r="F91" s="73"/>
      <c r="G91" s="74"/>
      <c r="H91" s="24">
        <f>SUM(H90)</f>
        <v>0</v>
      </c>
      <c r="I91" s="24">
        <f>SUM(I90)</f>
        <v>0</v>
      </c>
      <c r="J91" s="56">
        <f t="shared" si="4"/>
        <v>0</v>
      </c>
      <c r="K91" s="24">
        <f t="shared" si="3"/>
        <v>0</v>
      </c>
      <c r="L91" s="78"/>
    </row>
    <row r="92" spans="1:12" ht="47.25" customHeight="1" hidden="1">
      <c r="A92" s="47"/>
      <c r="B92" s="75" t="s">
        <v>38</v>
      </c>
      <c r="C92" s="22" t="s">
        <v>51</v>
      </c>
      <c r="D92" s="37" t="s">
        <v>52</v>
      </c>
      <c r="E92" s="37" t="s">
        <v>14</v>
      </c>
      <c r="F92" s="37"/>
      <c r="G92" s="37"/>
      <c r="H92" s="24"/>
      <c r="I92" s="24"/>
      <c r="J92" s="57">
        <f t="shared" si="4"/>
        <v>0</v>
      </c>
      <c r="K92" s="58">
        <f t="shared" si="3"/>
        <v>0</v>
      </c>
      <c r="L92" s="77"/>
    </row>
    <row r="93" spans="1:12" ht="15.75" customHeight="1" hidden="1">
      <c r="A93" s="47"/>
      <c r="B93" s="76"/>
      <c r="C93" s="72" t="s">
        <v>44</v>
      </c>
      <c r="D93" s="73"/>
      <c r="E93" s="73"/>
      <c r="F93" s="73"/>
      <c r="G93" s="74"/>
      <c r="H93" s="24"/>
      <c r="I93" s="24"/>
      <c r="J93" s="57">
        <f t="shared" si="4"/>
        <v>0</v>
      </c>
      <c r="K93" s="58">
        <f t="shared" si="3"/>
        <v>0</v>
      </c>
      <c r="L93" s="78"/>
    </row>
    <row r="94" spans="1:12" ht="78.75" customHeight="1">
      <c r="A94" s="51">
        <v>15</v>
      </c>
      <c r="B94" s="75" t="s">
        <v>130</v>
      </c>
      <c r="C94" s="22" t="s">
        <v>12</v>
      </c>
      <c r="D94" s="37" t="s">
        <v>13</v>
      </c>
      <c r="E94" s="37" t="s">
        <v>14</v>
      </c>
      <c r="F94" s="30" t="s">
        <v>128</v>
      </c>
      <c r="G94" s="37" t="s">
        <v>71</v>
      </c>
      <c r="H94" s="24">
        <v>996.823</v>
      </c>
      <c r="I94" s="24">
        <v>0</v>
      </c>
      <c r="J94" s="56">
        <f t="shared" si="4"/>
        <v>0</v>
      </c>
      <c r="K94" s="24">
        <f t="shared" si="3"/>
        <v>996.823</v>
      </c>
      <c r="L94" s="77" t="s">
        <v>129</v>
      </c>
    </row>
    <row r="95" spans="1:12" ht="15.75">
      <c r="A95" s="60"/>
      <c r="B95" s="76"/>
      <c r="C95" s="72" t="s">
        <v>32</v>
      </c>
      <c r="D95" s="73"/>
      <c r="E95" s="73"/>
      <c r="F95" s="73"/>
      <c r="G95" s="74"/>
      <c r="H95" s="24">
        <f>SUM(H94:H94)</f>
        <v>996.823</v>
      </c>
      <c r="I95" s="24">
        <f>SUM(F94:H94)</f>
        <v>996.823</v>
      </c>
      <c r="J95" s="24">
        <f>SUM(G94:I94)</f>
        <v>996.823</v>
      </c>
      <c r="K95" s="24">
        <f>SUM(H94:J94)</f>
        <v>996.823</v>
      </c>
      <c r="L95" s="78"/>
    </row>
    <row r="96" spans="1:12" ht="78.75" customHeight="1">
      <c r="A96" s="60"/>
      <c r="B96" s="75" t="s">
        <v>134</v>
      </c>
      <c r="C96" s="22" t="s">
        <v>12</v>
      </c>
      <c r="D96" s="37" t="s">
        <v>13</v>
      </c>
      <c r="E96" s="37" t="s">
        <v>14</v>
      </c>
      <c r="F96" s="30" t="s">
        <v>108</v>
      </c>
      <c r="G96" s="37" t="s">
        <v>71</v>
      </c>
      <c r="H96" s="24">
        <v>2986.469</v>
      </c>
      <c r="I96" s="24">
        <v>0</v>
      </c>
      <c r="J96" s="56">
        <f>I96</f>
        <v>0</v>
      </c>
      <c r="K96" s="24">
        <f>SUM(H96:J96)</f>
        <v>2986.469</v>
      </c>
      <c r="L96" s="77" t="s">
        <v>129</v>
      </c>
    </row>
    <row r="97" spans="1:12" ht="18.75" customHeight="1">
      <c r="A97" s="60"/>
      <c r="B97" s="76"/>
      <c r="C97" s="72" t="s">
        <v>41</v>
      </c>
      <c r="D97" s="73"/>
      <c r="E97" s="73"/>
      <c r="F97" s="73"/>
      <c r="G97" s="74"/>
      <c r="H97" s="24">
        <f>H96</f>
        <v>2986.469</v>
      </c>
      <c r="I97" s="24">
        <f>I96</f>
        <v>0</v>
      </c>
      <c r="J97" s="24">
        <f>J96</f>
        <v>0</v>
      </c>
      <c r="K97" s="24">
        <f>K96</f>
        <v>2986.469</v>
      </c>
      <c r="L97" s="78"/>
    </row>
    <row r="98" spans="1:12" s="21" customFormat="1" ht="31.5">
      <c r="A98" s="47">
        <v>17</v>
      </c>
      <c r="B98" s="71" t="s">
        <v>133</v>
      </c>
      <c r="C98" s="33" t="s">
        <v>11</v>
      </c>
      <c r="D98" s="34" t="s">
        <v>11</v>
      </c>
      <c r="E98" s="34" t="s">
        <v>11</v>
      </c>
      <c r="F98" s="34" t="s">
        <v>11</v>
      </c>
      <c r="G98" s="34" t="s">
        <v>11</v>
      </c>
      <c r="H98" s="58">
        <f>H109+H104</f>
        <v>40918.51500000001</v>
      </c>
      <c r="I98" s="58">
        <f>I109+I104</f>
        <v>41418.51500000001</v>
      </c>
      <c r="J98" s="57">
        <f t="shared" si="4"/>
        <v>41418.51500000001</v>
      </c>
      <c r="K98" s="58">
        <f t="shared" si="3"/>
        <v>123755.54500000001</v>
      </c>
      <c r="L98" s="35" t="s">
        <v>11</v>
      </c>
    </row>
    <row r="99" spans="1:12" ht="15.75" customHeight="1">
      <c r="A99" s="79">
        <v>18</v>
      </c>
      <c r="B99" s="100" t="s">
        <v>40</v>
      </c>
      <c r="C99" s="77" t="s">
        <v>12</v>
      </c>
      <c r="D99" s="85" t="s">
        <v>13</v>
      </c>
      <c r="E99" s="85" t="s">
        <v>49</v>
      </c>
      <c r="F99" s="84" t="s">
        <v>95</v>
      </c>
      <c r="G99" s="37" t="s">
        <v>45</v>
      </c>
      <c r="H99" s="24">
        <v>1529.13</v>
      </c>
      <c r="I99" s="24">
        <f>H99</f>
        <v>1529.13</v>
      </c>
      <c r="J99" s="56">
        <f t="shared" si="4"/>
        <v>1529.13</v>
      </c>
      <c r="K99" s="24">
        <f t="shared" si="3"/>
        <v>4587.39</v>
      </c>
      <c r="L99" s="77" t="s">
        <v>60</v>
      </c>
    </row>
    <row r="100" spans="1:12" ht="15.75">
      <c r="A100" s="80"/>
      <c r="B100" s="100"/>
      <c r="C100" s="82"/>
      <c r="D100" s="86"/>
      <c r="E100" s="86"/>
      <c r="F100" s="83"/>
      <c r="G100" s="37" t="s">
        <v>46</v>
      </c>
      <c r="H100" s="24">
        <v>428.75</v>
      </c>
      <c r="I100" s="24">
        <v>428.75</v>
      </c>
      <c r="J100" s="24">
        <v>428.75</v>
      </c>
      <c r="K100" s="24">
        <f t="shared" si="3"/>
        <v>1286.25</v>
      </c>
      <c r="L100" s="82"/>
    </row>
    <row r="101" spans="1:12" ht="15.75" customHeight="1">
      <c r="A101" s="80"/>
      <c r="B101" s="100"/>
      <c r="C101" s="82"/>
      <c r="D101" s="86"/>
      <c r="E101" s="86"/>
      <c r="F101" s="83"/>
      <c r="G101" s="37" t="s">
        <v>96</v>
      </c>
      <c r="H101" s="24">
        <v>461.797</v>
      </c>
      <c r="I101" s="24">
        <f>H101</f>
        <v>461.797</v>
      </c>
      <c r="J101" s="56">
        <f t="shared" si="4"/>
        <v>461.797</v>
      </c>
      <c r="K101" s="24">
        <f t="shared" si="3"/>
        <v>1385.391</v>
      </c>
      <c r="L101" s="82"/>
    </row>
    <row r="102" spans="1:12" ht="15.75">
      <c r="A102" s="80"/>
      <c r="B102" s="100"/>
      <c r="C102" s="82"/>
      <c r="D102" s="86"/>
      <c r="E102" s="86"/>
      <c r="F102" s="83"/>
      <c r="G102" s="37" t="s">
        <v>13</v>
      </c>
      <c r="H102" s="24">
        <v>832.95</v>
      </c>
      <c r="I102" s="24">
        <v>832.95</v>
      </c>
      <c r="J102" s="56">
        <f t="shared" si="4"/>
        <v>832.95</v>
      </c>
      <c r="K102" s="24">
        <f t="shared" si="3"/>
        <v>2498.8500000000004</v>
      </c>
      <c r="L102" s="82"/>
    </row>
    <row r="103" spans="1:12" ht="15.75">
      <c r="A103" s="80"/>
      <c r="B103" s="100"/>
      <c r="C103" s="82"/>
      <c r="D103" s="86"/>
      <c r="E103" s="86"/>
      <c r="F103" s="83"/>
      <c r="G103" s="37" t="s">
        <v>17</v>
      </c>
      <c r="H103" s="24">
        <v>10</v>
      </c>
      <c r="I103" s="24">
        <v>10</v>
      </c>
      <c r="J103" s="56">
        <v>10</v>
      </c>
      <c r="K103" s="24">
        <f t="shared" si="3"/>
        <v>30</v>
      </c>
      <c r="L103" s="82"/>
    </row>
    <row r="104" spans="1:12" ht="15.75">
      <c r="A104" s="81"/>
      <c r="B104" s="100"/>
      <c r="C104" s="72" t="s">
        <v>39</v>
      </c>
      <c r="D104" s="73"/>
      <c r="E104" s="73"/>
      <c r="F104" s="73"/>
      <c r="G104" s="74"/>
      <c r="H104" s="24">
        <f>SUM(H99:H103)</f>
        <v>3262.6270000000004</v>
      </c>
      <c r="I104" s="24">
        <f>SUM(I99:I103)</f>
        <v>3262.6270000000004</v>
      </c>
      <c r="J104" s="56">
        <f t="shared" si="4"/>
        <v>3262.6270000000004</v>
      </c>
      <c r="K104" s="24">
        <f t="shared" si="3"/>
        <v>9787.881000000001</v>
      </c>
      <c r="L104" s="82"/>
    </row>
    <row r="105" spans="1:12" ht="15.75">
      <c r="A105" s="79">
        <v>19</v>
      </c>
      <c r="B105" s="100" t="s">
        <v>63</v>
      </c>
      <c r="C105" s="82" t="s">
        <v>12</v>
      </c>
      <c r="D105" s="86" t="s">
        <v>13</v>
      </c>
      <c r="E105" s="86" t="s">
        <v>49</v>
      </c>
      <c r="F105" s="84" t="s">
        <v>87</v>
      </c>
      <c r="G105" s="37" t="s">
        <v>15</v>
      </c>
      <c r="H105" s="24">
        <v>27172.562</v>
      </c>
      <c r="I105" s="24">
        <f>H105</f>
        <v>27172.562</v>
      </c>
      <c r="J105" s="56">
        <f t="shared" si="4"/>
        <v>27172.562</v>
      </c>
      <c r="K105" s="24">
        <f t="shared" si="3"/>
        <v>81517.686</v>
      </c>
      <c r="L105" s="82"/>
    </row>
    <row r="106" spans="1:12" ht="15.75">
      <c r="A106" s="80"/>
      <c r="B106" s="100"/>
      <c r="C106" s="82"/>
      <c r="D106" s="86"/>
      <c r="E106" s="86"/>
      <c r="F106" s="83"/>
      <c r="G106" s="37" t="s">
        <v>16</v>
      </c>
      <c r="H106" s="24">
        <v>1674.913</v>
      </c>
      <c r="I106" s="24">
        <v>1674.913</v>
      </c>
      <c r="J106" s="24">
        <v>1674.913</v>
      </c>
      <c r="K106" s="24">
        <f t="shared" si="3"/>
        <v>5024.739</v>
      </c>
      <c r="L106" s="82"/>
    </row>
    <row r="107" spans="1:12" ht="15.75">
      <c r="A107" s="80"/>
      <c r="B107" s="100"/>
      <c r="C107" s="82"/>
      <c r="D107" s="86"/>
      <c r="E107" s="86"/>
      <c r="F107" s="83"/>
      <c r="G107" s="37" t="s">
        <v>88</v>
      </c>
      <c r="H107" s="24">
        <v>8206.452</v>
      </c>
      <c r="I107" s="24">
        <v>8206.452</v>
      </c>
      <c r="J107" s="24">
        <v>8206.452</v>
      </c>
      <c r="K107" s="24">
        <f t="shared" si="3"/>
        <v>24619.356</v>
      </c>
      <c r="L107" s="82"/>
    </row>
    <row r="108" spans="1:12" ht="15.75">
      <c r="A108" s="80"/>
      <c r="B108" s="100"/>
      <c r="C108" s="78"/>
      <c r="D108" s="87"/>
      <c r="E108" s="87"/>
      <c r="F108" s="83"/>
      <c r="G108" s="37" t="s">
        <v>13</v>
      </c>
      <c r="H108" s="24">
        <v>601.961</v>
      </c>
      <c r="I108" s="24">
        <v>1101.961</v>
      </c>
      <c r="J108" s="24">
        <v>1101.961</v>
      </c>
      <c r="K108" s="24">
        <f t="shared" si="3"/>
        <v>2805.883</v>
      </c>
      <c r="L108" s="82"/>
    </row>
    <row r="109" spans="1:12" ht="15.75">
      <c r="A109" s="81"/>
      <c r="B109" s="100"/>
      <c r="C109" s="72" t="s">
        <v>62</v>
      </c>
      <c r="D109" s="73"/>
      <c r="E109" s="73"/>
      <c r="F109" s="73"/>
      <c r="G109" s="74"/>
      <c r="H109" s="24">
        <f>SUM(H105:H108)</f>
        <v>37655.888000000006</v>
      </c>
      <c r="I109" s="24">
        <f>SUM(I105:I108)</f>
        <v>38155.888000000006</v>
      </c>
      <c r="J109" s="56">
        <f t="shared" si="4"/>
        <v>38155.888000000006</v>
      </c>
      <c r="K109" s="24">
        <f t="shared" si="3"/>
        <v>113967.66400000002</v>
      </c>
      <c r="L109" s="78"/>
    </row>
    <row r="110" spans="1:12" ht="15.75">
      <c r="A110" s="47">
        <v>20</v>
      </c>
      <c r="B110" s="42" t="s">
        <v>10</v>
      </c>
      <c r="C110" s="43" t="s">
        <v>11</v>
      </c>
      <c r="D110" s="37" t="s">
        <v>11</v>
      </c>
      <c r="E110" s="37" t="s">
        <v>11</v>
      </c>
      <c r="F110" s="37" t="s">
        <v>11</v>
      </c>
      <c r="G110" s="37" t="s">
        <v>11</v>
      </c>
      <c r="H110" s="59" t="s">
        <v>11</v>
      </c>
      <c r="I110" s="59" t="s">
        <v>11</v>
      </c>
      <c r="J110" s="56" t="str">
        <f t="shared" si="4"/>
        <v>х</v>
      </c>
      <c r="K110" s="24">
        <f t="shared" si="3"/>
        <v>0</v>
      </c>
      <c r="L110" s="35" t="s">
        <v>11</v>
      </c>
    </row>
    <row r="111" spans="1:12" ht="63">
      <c r="A111" s="47">
        <v>21</v>
      </c>
      <c r="B111" s="32"/>
      <c r="C111" s="22" t="s">
        <v>51</v>
      </c>
      <c r="D111" s="37" t="s">
        <v>52</v>
      </c>
      <c r="E111" s="37" t="s">
        <v>11</v>
      </c>
      <c r="F111" s="37" t="s">
        <v>11</v>
      </c>
      <c r="G111" s="37" t="s">
        <v>11</v>
      </c>
      <c r="H111" s="24">
        <f>H82</f>
        <v>0</v>
      </c>
      <c r="I111" s="24">
        <f>I82</f>
        <v>0</v>
      </c>
      <c r="J111" s="56">
        <f t="shared" si="4"/>
        <v>0</v>
      </c>
      <c r="K111" s="24">
        <f t="shared" si="3"/>
        <v>0</v>
      </c>
      <c r="L111" s="35" t="s">
        <v>11</v>
      </c>
    </row>
    <row r="112" spans="1:12" ht="47.25">
      <c r="A112" s="47">
        <v>22</v>
      </c>
      <c r="B112" s="32"/>
      <c r="C112" s="22" t="s">
        <v>12</v>
      </c>
      <c r="D112" s="37" t="s">
        <v>13</v>
      </c>
      <c r="E112" s="37" t="s">
        <v>11</v>
      </c>
      <c r="F112" s="37" t="s">
        <v>11</v>
      </c>
      <c r="G112" s="37" t="s">
        <v>11</v>
      </c>
      <c r="H112" s="24">
        <f>H12</f>
        <v>87984.09600000002</v>
      </c>
      <c r="I112" s="24">
        <f>I12</f>
        <v>83689.20400000001</v>
      </c>
      <c r="J112" s="24">
        <f>J12</f>
        <v>83689.20400000001</v>
      </c>
      <c r="K112" s="24">
        <f t="shared" si="3"/>
        <v>255362.50400000007</v>
      </c>
      <c r="L112" s="35" t="s">
        <v>11</v>
      </c>
    </row>
    <row r="113" spans="2:12" ht="15.75">
      <c r="B113" s="9"/>
      <c r="C113" s="6"/>
      <c r="D113" s="11"/>
      <c r="E113" s="11"/>
      <c r="F113" s="11"/>
      <c r="G113" s="11"/>
      <c r="H113" s="27"/>
      <c r="I113" s="27"/>
      <c r="J113" s="27"/>
      <c r="K113" s="18"/>
      <c r="L113" s="6"/>
    </row>
    <row r="114" spans="2:12" ht="15.75" hidden="1">
      <c r="B114" s="4" t="s">
        <v>57</v>
      </c>
      <c r="C114" s="4" t="s">
        <v>56</v>
      </c>
      <c r="D114" s="12"/>
      <c r="E114" s="13"/>
      <c r="F114" s="13"/>
      <c r="G114" s="13"/>
      <c r="H114" s="28"/>
      <c r="I114" s="28"/>
      <c r="J114" s="28"/>
      <c r="K114" s="18"/>
      <c r="L114" s="6"/>
    </row>
    <row r="115" spans="2:12" ht="15.75" hidden="1">
      <c r="B115" s="98"/>
      <c r="C115" s="98"/>
      <c r="D115" s="98"/>
      <c r="E115" s="13"/>
      <c r="F115" s="13"/>
      <c r="G115" s="13"/>
      <c r="H115" s="99"/>
      <c r="I115" s="99"/>
      <c r="J115" s="19"/>
      <c r="K115" s="18"/>
      <c r="L115" s="6"/>
    </row>
    <row r="116" spans="2:12" ht="15.75">
      <c r="B116" s="1"/>
      <c r="C116" s="1"/>
      <c r="D116" s="14"/>
      <c r="E116" s="13"/>
      <c r="F116" s="13"/>
      <c r="G116" s="13"/>
      <c r="H116" s="28"/>
      <c r="I116" s="28"/>
      <c r="J116" s="28"/>
      <c r="K116" s="18"/>
      <c r="L116" s="6"/>
    </row>
    <row r="117" spans="2:12" ht="18.75">
      <c r="B117" s="3"/>
      <c r="C117" s="5"/>
      <c r="D117" s="15"/>
      <c r="E117" s="15"/>
      <c r="F117" s="15"/>
      <c r="G117" s="62"/>
      <c r="H117" s="65"/>
      <c r="I117" s="65"/>
      <c r="J117" s="29"/>
      <c r="K117" s="18"/>
      <c r="L117" s="6"/>
    </row>
    <row r="118" spans="2:12" ht="18.75">
      <c r="B118" s="98"/>
      <c r="C118" s="98"/>
      <c r="D118" s="98"/>
      <c r="E118" s="13"/>
      <c r="F118" s="13"/>
      <c r="G118" s="63"/>
      <c r="H118" s="66"/>
      <c r="I118" s="66"/>
      <c r="J118" s="28"/>
      <c r="K118" s="17"/>
      <c r="L118" s="2"/>
    </row>
    <row r="119" spans="2:12" ht="18.75">
      <c r="B119" s="98"/>
      <c r="C119" s="98"/>
      <c r="D119" s="98"/>
      <c r="E119" s="13"/>
      <c r="F119" s="13"/>
      <c r="G119" s="63"/>
      <c r="H119" s="66"/>
      <c r="I119" s="66"/>
      <c r="J119" s="28"/>
      <c r="K119" s="17"/>
      <c r="L119" s="70"/>
    </row>
    <row r="120" spans="2:12" ht="18.75">
      <c r="B120" s="98"/>
      <c r="C120" s="98"/>
      <c r="D120" s="98"/>
      <c r="E120" s="13"/>
      <c r="F120" s="13"/>
      <c r="G120" s="63"/>
      <c r="H120" s="69"/>
      <c r="I120" s="69"/>
      <c r="J120" s="19"/>
      <c r="K120" s="61"/>
      <c r="L120" s="2"/>
    </row>
    <row r="121" spans="2:12" ht="18.75">
      <c r="B121" s="2"/>
      <c r="C121" s="2"/>
      <c r="D121" s="10"/>
      <c r="E121" s="10"/>
      <c r="F121" s="10"/>
      <c r="G121" s="64"/>
      <c r="H121" s="67"/>
      <c r="I121" s="68"/>
      <c r="J121" s="26"/>
      <c r="K121" s="61"/>
      <c r="L121" s="2"/>
    </row>
    <row r="122" spans="2:12" ht="18.75">
      <c r="B122" s="2"/>
      <c r="C122" s="2"/>
      <c r="D122" s="10"/>
      <c r="E122" s="10"/>
      <c r="F122" s="10"/>
      <c r="G122" s="64"/>
      <c r="H122" s="68"/>
      <c r="I122" s="68"/>
      <c r="J122" s="26"/>
      <c r="K122" s="61"/>
      <c r="L122" s="2"/>
    </row>
    <row r="123" spans="2:12" ht="18.75">
      <c r="B123" s="2"/>
      <c r="C123" s="2"/>
      <c r="D123" s="10"/>
      <c r="E123" s="10"/>
      <c r="F123" s="10"/>
      <c r="G123" s="64"/>
      <c r="H123" s="67"/>
      <c r="I123" s="68"/>
      <c r="J123" s="26"/>
      <c r="K123" s="61"/>
      <c r="L123" s="2"/>
    </row>
    <row r="124" spans="2:12" ht="18.75">
      <c r="B124" s="2"/>
      <c r="C124" s="2"/>
      <c r="D124" s="10"/>
      <c r="E124" s="10"/>
      <c r="F124" s="10"/>
      <c r="G124" s="64"/>
      <c r="H124" s="68"/>
      <c r="I124" s="68"/>
      <c r="J124" s="26"/>
      <c r="K124" s="17"/>
      <c r="L124" s="2"/>
    </row>
    <row r="125" spans="2:12" ht="15.75">
      <c r="B125" s="2"/>
      <c r="C125" s="2"/>
      <c r="D125" s="10"/>
      <c r="E125" s="10"/>
      <c r="F125" s="10"/>
      <c r="G125" s="10"/>
      <c r="H125" s="26"/>
      <c r="I125" s="26"/>
      <c r="J125" s="26"/>
      <c r="K125" s="17"/>
      <c r="L125" s="2"/>
    </row>
    <row r="126" spans="2:12" ht="15.75">
      <c r="B126" s="2"/>
      <c r="C126" s="2"/>
      <c r="D126" s="10"/>
      <c r="E126" s="10"/>
      <c r="F126" s="10"/>
      <c r="G126" s="10"/>
      <c r="H126" s="26"/>
      <c r="I126" s="26"/>
      <c r="J126" s="26"/>
      <c r="K126" s="17"/>
      <c r="L126" s="2"/>
    </row>
    <row r="127" spans="2:12" ht="15.75">
      <c r="B127" s="2"/>
      <c r="C127" s="2"/>
      <c r="D127" s="10"/>
      <c r="E127" s="10"/>
      <c r="F127" s="10"/>
      <c r="G127" s="10"/>
      <c r="H127" s="26"/>
      <c r="I127" s="26"/>
      <c r="J127" s="26"/>
      <c r="K127" s="17"/>
      <c r="L127" s="2"/>
    </row>
    <row r="128" spans="2:12" ht="15.75">
      <c r="B128" s="2"/>
      <c r="C128" s="2"/>
      <c r="D128" s="10"/>
      <c r="E128" s="10"/>
      <c r="F128" s="10"/>
      <c r="G128" s="10"/>
      <c r="H128" s="26"/>
      <c r="I128" s="26"/>
      <c r="J128" s="26"/>
      <c r="K128" s="17"/>
      <c r="L128" s="2"/>
    </row>
    <row r="129" spans="2:12" ht="15.75">
      <c r="B129" s="2"/>
      <c r="C129" s="2"/>
      <c r="D129" s="10"/>
      <c r="E129" s="10"/>
      <c r="F129" s="10"/>
      <c r="G129" s="10"/>
      <c r="H129" s="26"/>
      <c r="I129" s="26"/>
      <c r="J129" s="26"/>
      <c r="K129" s="17"/>
      <c r="L129" s="2"/>
    </row>
    <row r="130" spans="2:12" ht="15.75">
      <c r="B130" s="2"/>
      <c r="C130" s="2"/>
      <c r="D130" s="10"/>
      <c r="E130" s="10"/>
      <c r="F130" s="10"/>
      <c r="G130" s="10"/>
      <c r="H130" s="26"/>
      <c r="I130" s="26"/>
      <c r="J130" s="26"/>
      <c r="K130" s="17"/>
      <c r="L130" s="2"/>
    </row>
    <row r="131" spans="2:12" ht="15.75">
      <c r="B131" s="2"/>
      <c r="C131" s="2"/>
      <c r="D131" s="10"/>
      <c r="E131" s="10"/>
      <c r="F131" s="10"/>
      <c r="G131" s="10"/>
      <c r="H131" s="26"/>
      <c r="I131" s="26"/>
      <c r="J131" s="26"/>
      <c r="K131" s="17"/>
      <c r="L131" s="2"/>
    </row>
    <row r="132" spans="2:12" ht="15.75">
      <c r="B132" s="2"/>
      <c r="C132" s="2"/>
      <c r="D132" s="10"/>
      <c r="E132" s="10"/>
      <c r="F132" s="10"/>
      <c r="G132" s="10"/>
      <c r="H132" s="26"/>
      <c r="I132" s="26"/>
      <c r="J132" s="26"/>
      <c r="K132" s="17"/>
      <c r="L132" s="2"/>
    </row>
    <row r="133" spans="2:12" ht="15.75">
      <c r="B133" s="2"/>
      <c r="C133" s="2"/>
      <c r="D133" s="10"/>
      <c r="E133" s="10"/>
      <c r="F133" s="10"/>
      <c r="G133" s="10"/>
      <c r="H133" s="26"/>
      <c r="I133" s="26"/>
      <c r="J133" s="26"/>
      <c r="K133" s="17"/>
      <c r="L133" s="2"/>
    </row>
    <row r="134" spans="2:12" ht="15.75">
      <c r="B134" s="2"/>
      <c r="C134" s="2"/>
      <c r="D134" s="10"/>
      <c r="E134" s="10"/>
      <c r="F134" s="10"/>
      <c r="G134" s="10"/>
      <c r="H134" s="26"/>
      <c r="I134" s="26"/>
      <c r="J134" s="26"/>
      <c r="K134" s="17"/>
      <c r="L134" s="2"/>
    </row>
    <row r="135" spans="2:12" ht="15.75">
      <c r="B135" s="2"/>
      <c r="C135" s="2"/>
      <c r="D135" s="10"/>
      <c r="E135" s="10"/>
      <c r="F135" s="10"/>
      <c r="G135" s="10"/>
      <c r="H135" s="26"/>
      <c r="I135" s="26"/>
      <c r="J135" s="26"/>
      <c r="K135" s="17"/>
      <c r="L135" s="2"/>
    </row>
    <row r="136" spans="2:12" ht="15.75">
      <c r="B136" s="2"/>
      <c r="C136" s="2"/>
      <c r="D136" s="10"/>
      <c r="E136" s="10"/>
      <c r="F136" s="10"/>
      <c r="G136" s="10"/>
      <c r="H136" s="26"/>
      <c r="I136" s="26"/>
      <c r="J136" s="26"/>
      <c r="K136" s="17"/>
      <c r="L136" s="2"/>
    </row>
    <row r="137" spans="2:12" ht="15.75">
      <c r="B137" s="2"/>
      <c r="C137" s="2"/>
      <c r="D137" s="10"/>
      <c r="E137" s="10"/>
      <c r="F137" s="10"/>
      <c r="G137" s="10"/>
      <c r="H137" s="26"/>
      <c r="I137" s="26"/>
      <c r="J137" s="26"/>
      <c r="K137" s="17"/>
      <c r="L137" s="2"/>
    </row>
    <row r="138" spans="2:12" ht="15.75">
      <c r="B138" s="2"/>
      <c r="C138" s="2"/>
      <c r="D138" s="10"/>
      <c r="E138" s="10"/>
      <c r="F138" s="10"/>
      <c r="G138" s="10"/>
      <c r="H138" s="26"/>
      <c r="I138" s="26"/>
      <c r="J138" s="26"/>
      <c r="K138" s="17"/>
      <c r="L138" s="2"/>
    </row>
    <row r="139" spans="2:12" ht="15.75">
      <c r="B139" s="2"/>
      <c r="C139" s="2"/>
      <c r="D139" s="10"/>
      <c r="E139" s="10"/>
      <c r="F139" s="10"/>
      <c r="G139" s="10"/>
      <c r="H139" s="26"/>
      <c r="I139" s="26"/>
      <c r="J139" s="26"/>
      <c r="K139" s="17"/>
      <c r="L139" s="2"/>
    </row>
    <row r="140" spans="2:12" ht="15.75">
      <c r="B140" s="2"/>
      <c r="C140" s="2"/>
      <c r="D140" s="10"/>
      <c r="E140" s="10"/>
      <c r="F140" s="10"/>
      <c r="G140" s="10"/>
      <c r="H140" s="26"/>
      <c r="I140" s="26"/>
      <c r="J140" s="26"/>
      <c r="K140" s="17"/>
      <c r="L140" s="2"/>
    </row>
    <row r="141" spans="2:12" ht="15.75">
      <c r="B141" s="2"/>
      <c r="C141" s="2"/>
      <c r="D141" s="10"/>
      <c r="E141" s="10"/>
      <c r="F141" s="10"/>
      <c r="G141" s="10"/>
      <c r="H141" s="26"/>
      <c r="I141" s="26"/>
      <c r="J141" s="26"/>
      <c r="K141" s="17"/>
      <c r="L141" s="2"/>
    </row>
    <row r="142" spans="2:12" ht="15.75">
      <c r="B142" s="2"/>
      <c r="C142" s="2"/>
      <c r="D142" s="10"/>
      <c r="E142" s="10"/>
      <c r="F142" s="10"/>
      <c r="G142" s="10"/>
      <c r="H142" s="26"/>
      <c r="I142" s="26"/>
      <c r="J142" s="26"/>
      <c r="K142" s="17"/>
      <c r="L142" s="2"/>
    </row>
    <row r="143" spans="2:12" ht="15.75">
      <c r="B143" s="2"/>
      <c r="C143" s="2"/>
      <c r="D143" s="10"/>
      <c r="E143" s="10"/>
      <c r="F143" s="10"/>
      <c r="G143" s="10"/>
      <c r="H143" s="26"/>
      <c r="I143" s="26"/>
      <c r="J143" s="26"/>
      <c r="K143" s="17"/>
      <c r="L143" s="2"/>
    </row>
    <row r="144" spans="2:12" ht="15.75">
      <c r="B144" s="2"/>
      <c r="C144" s="2"/>
      <c r="D144" s="10"/>
      <c r="E144" s="10"/>
      <c r="F144" s="10"/>
      <c r="G144" s="10"/>
      <c r="H144" s="26"/>
      <c r="I144" s="26"/>
      <c r="J144" s="26"/>
      <c r="K144" s="17"/>
      <c r="L144" s="2"/>
    </row>
    <row r="145" spans="2:12" ht="15.75">
      <c r="B145" s="2"/>
      <c r="C145" s="2"/>
      <c r="D145" s="10"/>
      <c r="E145" s="10"/>
      <c r="F145" s="10"/>
      <c r="G145" s="10"/>
      <c r="H145" s="26"/>
      <c r="I145" s="26"/>
      <c r="J145" s="26"/>
      <c r="K145" s="17"/>
      <c r="L145" s="2"/>
    </row>
    <row r="146" spans="2:12" ht="15.75">
      <c r="B146" s="2"/>
      <c r="C146" s="2"/>
      <c r="D146" s="10"/>
      <c r="E146" s="10"/>
      <c r="F146" s="10"/>
      <c r="G146" s="10"/>
      <c r="H146" s="26"/>
      <c r="I146" s="26"/>
      <c r="J146" s="26"/>
      <c r="K146" s="17"/>
      <c r="L146" s="2"/>
    </row>
    <row r="147" spans="2:12" ht="15.75">
      <c r="B147" s="2"/>
      <c r="C147" s="2"/>
      <c r="D147" s="10"/>
      <c r="E147" s="10"/>
      <c r="F147" s="10"/>
      <c r="G147" s="10"/>
      <c r="H147" s="26"/>
      <c r="I147" s="26"/>
      <c r="J147" s="26"/>
      <c r="K147" s="17"/>
      <c r="L147" s="2"/>
    </row>
    <row r="148" spans="2:12" ht="15.75">
      <c r="B148" s="2"/>
      <c r="C148" s="2"/>
      <c r="D148" s="10"/>
      <c r="E148" s="10"/>
      <c r="F148" s="10"/>
      <c r="G148" s="10"/>
      <c r="H148" s="26"/>
      <c r="I148" s="26"/>
      <c r="J148" s="26"/>
      <c r="K148" s="17"/>
      <c r="L148" s="2"/>
    </row>
    <row r="149" spans="2:12" ht="15.75">
      <c r="B149" s="2"/>
      <c r="C149" s="2"/>
      <c r="D149" s="10"/>
      <c r="E149" s="10"/>
      <c r="F149" s="10"/>
      <c r="G149" s="10"/>
      <c r="H149" s="26"/>
      <c r="I149" s="26"/>
      <c r="J149" s="26"/>
      <c r="K149" s="17"/>
      <c r="L149" s="2"/>
    </row>
    <row r="150" spans="2:12" ht="15.75">
      <c r="B150" s="2"/>
      <c r="C150" s="2"/>
      <c r="D150" s="10"/>
      <c r="E150" s="10"/>
      <c r="F150" s="10"/>
      <c r="G150" s="10"/>
      <c r="H150" s="26"/>
      <c r="I150" s="26"/>
      <c r="J150" s="26"/>
      <c r="K150" s="17"/>
      <c r="L150" s="2"/>
    </row>
    <row r="151" spans="2:12" ht="15.75">
      <c r="B151" s="2"/>
      <c r="C151" s="2"/>
      <c r="D151" s="10"/>
      <c r="E151" s="10"/>
      <c r="F151" s="10"/>
      <c r="G151" s="10"/>
      <c r="H151" s="26"/>
      <c r="I151" s="26"/>
      <c r="J151" s="26"/>
      <c r="K151" s="17"/>
      <c r="L151" s="2"/>
    </row>
    <row r="152" spans="2:12" ht="15.75">
      <c r="B152" s="2"/>
      <c r="C152" s="2"/>
      <c r="D152" s="10"/>
      <c r="E152" s="10"/>
      <c r="F152" s="10"/>
      <c r="G152" s="10"/>
      <c r="H152" s="26"/>
      <c r="I152" s="26"/>
      <c r="J152" s="26"/>
      <c r="K152" s="17"/>
      <c r="L152" s="2"/>
    </row>
    <row r="153" spans="2:12" ht="15.75">
      <c r="B153" s="2"/>
      <c r="C153" s="2"/>
      <c r="D153" s="10"/>
      <c r="E153" s="10"/>
      <c r="F153" s="10"/>
      <c r="G153" s="10"/>
      <c r="H153" s="26"/>
      <c r="I153" s="26"/>
      <c r="J153" s="26"/>
      <c r="K153" s="17"/>
      <c r="L153" s="2"/>
    </row>
    <row r="154" spans="2:12" ht="15.75">
      <c r="B154" s="2"/>
      <c r="C154" s="2"/>
      <c r="D154" s="10"/>
      <c r="E154" s="10"/>
      <c r="F154" s="10"/>
      <c r="G154" s="10"/>
      <c r="H154" s="26"/>
      <c r="I154" s="26"/>
      <c r="J154" s="26"/>
      <c r="K154" s="17"/>
      <c r="L154" s="2"/>
    </row>
    <row r="155" spans="2:12" ht="15.75">
      <c r="B155" s="2"/>
      <c r="C155" s="2"/>
      <c r="D155" s="10"/>
      <c r="E155" s="10"/>
      <c r="F155" s="10"/>
      <c r="G155" s="10"/>
      <c r="H155" s="26"/>
      <c r="I155" s="26"/>
      <c r="J155" s="26"/>
      <c r="K155" s="17"/>
      <c r="L155" s="2"/>
    </row>
    <row r="156" spans="2:12" ht="15.75">
      <c r="B156" s="2"/>
      <c r="C156" s="2"/>
      <c r="D156" s="10"/>
      <c r="E156" s="10"/>
      <c r="F156" s="10"/>
      <c r="G156" s="10"/>
      <c r="H156" s="26"/>
      <c r="I156" s="26"/>
      <c r="J156" s="26"/>
      <c r="K156" s="17"/>
      <c r="L156" s="2"/>
    </row>
    <row r="157" spans="2:12" ht="15.75">
      <c r="B157" s="2"/>
      <c r="C157" s="2"/>
      <c r="D157" s="10"/>
      <c r="E157" s="10"/>
      <c r="F157" s="10"/>
      <c r="G157" s="10"/>
      <c r="H157" s="26"/>
      <c r="I157" s="26"/>
      <c r="J157" s="26"/>
      <c r="K157" s="17"/>
      <c r="L157" s="2"/>
    </row>
    <row r="158" spans="2:12" ht="15.75">
      <c r="B158" s="2"/>
      <c r="C158" s="2"/>
      <c r="D158" s="10"/>
      <c r="E158" s="10"/>
      <c r="F158" s="10"/>
      <c r="G158" s="10"/>
      <c r="H158" s="26"/>
      <c r="I158" s="26"/>
      <c r="J158" s="26"/>
      <c r="K158" s="17"/>
      <c r="L158" s="2"/>
    </row>
    <row r="159" spans="2:12" ht="15.75">
      <c r="B159" s="2"/>
      <c r="C159" s="2"/>
      <c r="D159" s="10"/>
      <c r="E159" s="10"/>
      <c r="F159" s="10"/>
      <c r="G159" s="10"/>
      <c r="H159" s="26"/>
      <c r="I159" s="26"/>
      <c r="J159" s="26"/>
      <c r="K159" s="17"/>
      <c r="L159" s="2"/>
    </row>
    <row r="160" spans="2:12" ht="15.75">
      <c r="B160" s="2"/>
      <c r="C160" s="2"/>
      <c r="D160" s="10"/>
      <c r="E160" s="10"/>
      <c r="F160" s="10"/>
      <c r="G160" s="10"/>
      <c r="H160" s="26"/>
      <c r="I160" s="26"/>
      <c r="J160" s="26"/>
      <c r="K160" s="17"/>
      <c r="L160" s="2"/>
    </row>
    <row r="161" spans="2:12" ht="15.75">
      <c r="B161" s="2"/>
      <c r="C161" s="2"/>
      <c r="D161" s="10"/>
      <c r="E161" s="10"/>
      <c r="F161" s="10"/>
      <c r="G161" s="10"/>
      <c r="H161" s="26"/>
      <c r="I161" s="26"/>
      <c r="J161" s="26"/>
      <c r="K161" s="17"/>
      <c r="L161" s="2"/>
    </row>
    <row r="162" spans="2:12" ht="15.75">
      <c r="B162" s="2"/>
      <c r="C162" s="2"/>
      <c r="D162" s="10"/>
      <c r="E162" s="10"/>
      <c r="F162" s="10"/>
      <c r="G162" s="10"/>
      <c r="H162" s="26"/>
      <c r="I162" s="26"/>
      <c r="J162" s="26"/>
      <c r="K162" s="17"/>
      <c r="L162" s="2"/>
    </row>
    <row r="163" spans="2:12" ht="15.75">
      <c r="B163" s="2"/>
      <c r="C163" s="2"/>
      <c r="D163" s="10"/>
      <c r="E163" s="10"/>
      <c r="F163" s="10"/>
      <c r="G163" s="10"/>
      <c r="H163" s="26"/>
      <c r="I163" s="26"/>
      <c r="J163" s="26"/>
      <c r="K163" s="17"/>
      <c r="L163" s="2"/>
    </row>
    <row r="164" spans="2:12" ht="15.75">
      <c r="B164" s="2"/>
      <c r="C164" s="2"/>
      <c r="D164" s="10"/>
      <c r="E164" s="10"/>
      <c r="F164" s="10"/>
      <c r="G164" s="10"/>
      <c r="H164" s="26"/>
      <c r="I164" s="26"/>
      <c r="J164" s="26"/>
      <c r="K164" s="17"/>
      <c r="L164" s="2"/>
    </row>
    <row r="165" spans="2:12" ht="15.75">
      <c r="B165" s="2"/>
      <c r="C165" s="2"/>
      <c r="D165" s="10"/>
      <c r="E165" s="10"/>
      <c r="F165" s="10"/>
      <c r="G165" s="10"/>
      <c r="H165" s="26"/>
      <c r="I165" s="26"/>
      <c r="J165" s="26"/>
      <c r="K165" s="17"/>
      <c r="L165" s="2"/>
    </row>
    <row r="166" spans="2:12" ht="15.75">
      <c r="B166" s="2"/>
      <c r="C166" s="2"/>
      <c r="D166" s="10"/>
      <c r="E166" s="10"/>
      <c r="F166" s="10"/>
      <c r="G166" s="10"/>
      <c r="H166" s="26"/>
      <c r="I166" s="26"/>
      <c r="J166" s="26"/>
      <c r="K166" s="17"/>
      <c r="L166" s="2"/>
    </row>
    <row r="167" spans="2:12" ht="15.75">
      <c r="B167" s="2"/>
      <c r="C167" s="2"/>
      <c r="D167" s="10"/>
      <c r="E167" s="10"/>
      <c r="F167" s="10"/>
      <c r="G167" s="10"/>
      <c r="H167" s="26"/>
      <c r="I167" s="26"/>
      <c r="J167" s="26"/>
      <c r="K167" s="17"/>
      <c r="L167" s="2"/>
    </row>
    <row r="168" spans="2:12" ht="15.75">
      <c r="B168" s="2"/>
      <c r="C168" s="2"/>
      <c r="D168" s="10"/>
      <c r="E168" s="10"/>
      <c r="F168" s="10"/>
      <c r="G168" s="10"/>
      <c r="H168" s="26"/>
      <c r="I168" s="26"/>
      <c r="J168" s="26"/>
      <c r="K168" s="17"/>
      <c r="L168" s="2"/>
    </row>
  </sheetData>
  <sheetProtection/>
  <mergeCells count="158">
    <mergeCell ref="F28:F31"/>
    <mergeCell ref="H10:K10"/>
    <mergeCell ref="B8:L8"/>
    <mergeCell ref="B10:B11"/>
    <mergeCell ref="C10:C11"/>
    <mergeCell ref="D10:G10"/>
    <mergeCell ref="E23:E26"/>
    <mergeCell ref="F23:F26"/>
    <mergeCell ref="I3:L3"/>
    <mergeCell ref="I4:L6"/>
    <mergeCell ref="I1:L1"/>
    <mergeCell ref="B33:B34"/>
    <mergeCell ref="C32:G32"/>
    <mergeCell ref="K7:L7"/>
    <mergeCell ref="L14:L15"/>
    <mergeCell ref="C15:G15"/>
    <mergeCell ref="L33:L34"/>
    <mergeCell ref="B28:B32"/>
    <mergeCell ref="L99:L109"/>
    <mergeCell ref="C109:G109"/>
    <mergeCell ref="F105:F108"/>
    <mergeCell ref="L88:L89"/>
    <mergeCell ref="L90:L91"/>
    <mergeCell ref="E105:E108"/>
    <mergeCell ref="D105:D108"/>
    <mergeCell ref="C105:C108"/>
    <mergeCell ref="L92:L93"/>
    <mergeCell ref="C93:G93"/>
    <mergeCell ref="L80:L82"/>
    <mergeCell ref="B83:B85"/>
    <mergeCell ref="B76:B77"/>
    <mergeCell ref="L76:L77"/>
    <mergeCell ref="C85:G85"/>
    <mergeCell ref="C82:G82"/>
    <mergeCell ref="L83:L85"/>
    <mergeCell ref="L16:L32"/>
    <mergeCell ref="D42:D44"/>
    <mergeCell ref="D52:D53"/>
    <mergeCell ref="L66:L68"/>
    <mergeCell ref="F71:F72"/>
    <mergeCell ref="C68:G68"/>
    <mergeCell ref="C62:C64"/>
    <mergeCell ref="C28:C31"/>
    <mergeCell ref="D28:D31"/>
    <mergeCell ref="E16:E22"/>
    <mergeCell ref="F16:F22"/>
    <mergeCell ref="C16:C26"/>
    <mergeCell ref="D16:D26"/>
    <mergeCell ref="C48:G48"/>
    <mergeCell ref="F46:F47"/>
    <mergeCell ref="E83:E84"/>
    <mergeCell ref="D83:D84"/>
    <mergeCell ref="F83:F84"/>
    <mergeCell ref="C34:G34"/>
    <mergeCell ref="E28:E31"/>
    <mergeCell ref="B105:B109"/>
    <mergeCell ref="E99:E103"/>
    <mergeCell ref="B14:B15"/>
    <mergeCell ref="B16:B27"/>
    <mergeCell ref="C27:G27"/>
    <mergeCell ref="B62:B65"/>
    <mergeCell ref="D62:D64"/>
    <mergeCell ref="D57:D58"/>
    <mergeCell ref="C65:G65"/>
    <mergeCell ref="C52:C53"/>
    <mergeCell ref="B120:D120"/>
    <mergeCell ref="B92:B93"/>
    <mergeCell ref="B88:B89"/>
    <mergeCell ref="C89:G89"/>
    <mergeCell ref="C99:C103"/>
    <mergeCell ref="C83:C84"/>
    <mergeCell ref="B86:B87"/>
    <mergeCell ref="D99:D103"/>
    <mergeCell ref="B94:B95"/>
    <mergeCell ref="C95:G95"/>
    <mergeCell ref="B115:D115"/>
    <mergeCell ref="H115:I115"/>
    <mergeCell ref="B118:D118"/>
    <mergeCell ref="B119:D119"/>
    <mergeCell ref="B46:B48"/>
    <mergeCell ref="C40:G40"/>
    <mergeCell ref="B42:B45"/>
    <mergeCell ref="C45:G45"/>
    <mergeCell ref="B90:B91"/>
    <mergeCell ref="B99:B104"/>
    <mergeCell ref="L10:L11"/>
    <mergeCell ref="C50:G50"/>
    <mergeCell ref="D46:D47"/>
    <mergeCell ref="G46:G47"/>
    <mergeCell ref="C61:G61"/>
    <mergeCell ref="L42:L45"/>
    <mergeCell ref="L52:L59"/>
    <mergeCell ref="E52:E53"/>
    <mergeCell ref="F52:F53"/>
    <mergeCell ref="C38:C39"/>
    <mergeCell ref="A99:A104"/>
    <mergeCell ref="C54:G54"/>
    <mergeCell ref="C77:G77"/>
    <mergeCell ref="C75:G75"/>
    <mergeCell ref="C104:G104"/>
    <mergeCell ref="F99:F103"/>
    <mergeCell ref="B70:B75"/>
    <mergeCell ref="B60:B61"/>
    <mergeCell ref="A10:A11"/>
    <mergeCell ref="A14:A15"/>
    <mergeCell ref="A16:A27"/>
    <mergeCell ref="A30:A32"/>
    <mergeCell ref="A33:A34"/>
    <mergeCell ref="B78:B79"/>
    <mergeCell ref="B66:B68"/>
    <mergeCell ref="B55:B59"/>
    <mergeCell ref="B52:B54"/>
    <mergeCell ref="B38:B40"/>
    <mergeCell ref="B49:B50"/>
    <mergeCell ref="A105:A109"/>
    <mergeCell ref="A52:A54"/>
    <mergeCell ref="A55:A59"/>
    <mergeCell ref="A60:A61"/>
    <mergeCell ref="A62:A65"/>
    <mergeCell ref="A49:A50"/>
    <mergeCell ref="A90:A91"/>
    <mergeCell ref="A66:A68"/>
    <mergeCell ref="A70:A75"/>
    <mergeCell ref="B35:B36"/>
    <mergeCell ref="A38:A40"/>
    <mergeCell ref="A35:A36"/>
    <mergeCell ref="A42:A45"/>
    <mergeCell ref="A46:A48"/>
    <mergeCell ref="L35:L36"/>
    <mergeCell ref="C36:G36"/>
    <mergeCell ref="L38:L40"/>
    <mergeCell ref="D38:D39"/>
    <mergeCell ref="C46:C47"/>
    <mergeCell ref="C42:C44"/>
    <mergeCell ref="L70:L75"/>
    <mergeCell ref="L60:L65"/>
    <mergeCell ref="L46:L48"/>
    <mergeCell ref="E57:E58"/>
    <mergeCell ref="F62:F63"/>
    <mergeCell ref="D70:D74"/>
    <mergeCell ref="L49:L50"/>
    <mergeCell ref="A83:A85"/>
    <mergeCell ref="C55:C58"/>
    <mergeCell ref="C87:G87"/>
    <mergeCell ref="C70:C74"/>
    <mergeCell ref="E71:E74"/>
    <mergeCell ref="F73:F74"/>
    <mergeCell ref="E62:E64"/>
    <mergeCell ref="C59:G59"/>
    <mergeCell ref="C80:C81"/>
    <mergeCell ref="C97:G97"/>
    <mergeCell ref="B96:B97"/>
    <mergeCell ref="L96:L97"/>
    <mergeCell ref="L94:L95"/>
    <mergeCell ref="C79:G79"/>
    <mergeCell ref="L86:L87"/>
    <mergeCell ref="L78:L79"/>
    <mergeCell ref="C91:G91"/>
  </mergeCells>
  <printOptions/>
  <pageMargins left="0.61" right="0.2362204724409449" top="0.53" bottom="0.37" header="0.51" footer="0.37"/>
  <pageSetup fitToHeight="0" fitToWidth="1" horizontalDpi="600" verticalDpi="600" orientation="landscape" paperSize="9" scale="61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Иванова</cp:lastModifiedBy>
  <cp:lastPrinted>2018-08-21T05:46:09Z</cp:lastPrinted>
  <dcterms:created xsi:type="dcterms:W3CDTF">1996-10-08T23:32:33Z</dcterms:created>
  <dcterms:modified xsi:type="dcterms:W3CDTF">2018-08-22T04:00:05Z</dcterms:modified>
  <cp:category/>
  <cp:version/>
  <cp:contentType/>
  <cp:contentStatus/>
</cp:coreProperties>
</file>