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35" windowHeight="10800" tabRatio="777" activeTab="4"/>
  </bookViews>
  <sheets>
    <sheet name="Пр. 7 к МП" sheetId="1" r:id="rId1"/>
    <sheet name="Пр.8 к МП" sheetId="2" r:id="rId2"/>
    <sheet name="Пр.2 к 1ПП" sheetId="3" r:id="rId3"/>
    <sheet name="Пр. 2 к 2 ПП" sheetId="4" r:id="rId4"/>
    <sheet name="Пр. к под 3" sheetId="5" r:id="rId5"/>
  </sheets>
  <externalReferences>
    <externalReference r:id="rId8"/>
    <externalReference r:id="rId9"/>
  </externalReferences>
  <definedNames>
    <definedName name="Z_0CE72C7C_BA16_4CAF_8510_EA0FA4147AAD_.wvu.PrintArea" localSheetId="0" hidden="1">'Пр. 7 к МП'!$B$1:$L$50</definedName>
    <definedName name="Z_0CE72C7C_BA16_4CAF_8510_EA0FA4147AAD_.wvu.PrintArea" localSheetId="2" hidden="1">'Пр.2 к 1ПП'!$B$1:$L$26</definedName>
    <definedName name="Z_0CE72C7C_BA16_4CAF_8510_EA0FA4147AAD_.wvu.PrintArea" localSheetId="1" hidden="1">'Пр.8 к МП'!$B$1:$M$58</definedName>
    <definedName name="Z_0CE72C7C_BA16_4CAF_8510_EA0FA4147AAD_.wvu.PrintTitles" localSheetId="0" hidden="1">'Пр. 7 к МП'!$6:$7</definedName>
    <definedName name="Z_0CE72C7C_BA16_4CAF_8510_EA0FA4147AAD_.wvu.PrintTitles" localSheetId="1" hidden="1">'Пр.8 к МП'!$7:$8</definedName>
    <definedName name="Z_C04E132C_DB09_4BDA_934A_E24AADBD03E8_.wvu.PrintArea" localSheetId="0" hidden="1">'Пр. 7 к МП'!$B$1:$L$34</definedName>
    <definedName name="Z_C04E132C_DB09_4BDA_934A_E24AADBD03E8_.wvu.PrintArea" localSheetId="2" hidden="1">'Пр.2 к 1ПП'!$B$1:$L$26</definedName>
    <definedName name="Z_C04E132C_DB09_4BDA_934A_E24AADBD03E8_.wvu.PrintArea" localSheetId="1" hidden="1">'Пр.8 к МП'!$B$1:$M$58</definedName>
    <definedName name="Z_C04E132C_DB09_4BDA_934A_E24AADBD03E8_.wvu.PrintTitles" localSheetId="0" hidden="1">'Пр. 7 к МП'!$6:$7</definedName>
    <definedName name="Z_C04E132C_DB09_4BDA_934A_E24AADBD03E8_.wvu.PrintTitles" localSheetId="1" hidden="1">'Пр.8 к МП'!$7:$8</definedName>
    <definedName name="_xlnm.Print_Titles" localSheetId="0">'Пр. 7 к МП'!$6:$7</definedName>
    <definedName name="_xlnm.Print_Titles" localSheetId="2">'Пр.2 к 1ПП'!$6:$7</definedName>
    <definedName name="_xlnm.Print_Titles" localSheetId="1">'Пр.8 к МП'!$7:$8</definedName>
    <definedName name="_xlnm.Print_Area" localSheetId="0">'Пр. 7 к МП'!$A$1:$L$27</definedName>
    <definedName name="_xlnm.Print_Area" localSheetId="2">'Пр.2 к 1ПП'!$A$1:$L$20</definedName>
    <definedName name="_xlnm.Print_Area" localSheetId="1">'Пр.8 к МП'!$A$1:$M$51</definedName>
  </definedNames>
  <calcPr fullCalcOnLoad="1"/>
</workbook>
</file>

<file path=xl/sharedStrings.xml><?xml version="1.0" encoding="utf-8"?>
<sst xmlns="http://schemas.openxmlformats.org/spreadsheetml/2006/main" count="302" uniqueCount="87">
  <si>
    <t>Отсутствие в бюджетах поселений просроченной кредиторской задолженности по выплате заработной платы с начислениями работникам бюджетной сферы и по исполнению обязательств перед гражданами</t>
  </si>
  <si>
    <t>№ п/п</t>
  </si>
  <si>
    <t xml:space="preserve">  </t>
  </si>
  <si>
    <t>Наименование  программы, подпрограммы</t>
  </si>
  <si>
    <t>ГРБС</t>
  </si>
  <si>
    <t>Код бюджетной классификации</t>
  </si>
  <si>
    <t>РзПр</t>
  </si>
  <si>
    <t>ЦСР</t>
  </si>
  <si>
    <t>ВР</t>
  </si>
  <si>
    <t>Финансовое управление администрации Туруханского района</t>
  </si>
  <si>
    <t>Статус (муниципальная программа, подпрограмма)</t>
  </si>
  <si>
    <t>Муниципальная программа</t>
  </si>
  <si>
    <t>Х</t>
  </si>
  <si>
    <t>Подпрограмма 1</t>
  </si>
  <si>
    <t>Финансовое управление Администрации Туруханского района</t>
  </si>
  <si>
    <t>Подпрограмма 2</t>
  </si>
  <si>
    <t>Подпрограмма 3</t>
  </si>
  <si>
    <t>Наименование  программы, подпрограм-мы</t>
  </si>
  <si>
    <t>Наименование ГРБС</t>
  </si>
  <si>
    <t>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</t>
  </si>
  <si>
    <t>Статус</t>
  </si>
  <si>
    <t>Наименование муниципальной программы, подпрограммы муниципальной программы</t>
  </si>
  <si>
    <t>Муниципальная  программа</t>
  </si>
  <si>
    <t xml:space="preserve">Всего                    </t>
  </si>
  <si>
    <t xml:space="preserve">в том числе:             </t>
  </si>
  <si>
    <t>районный бюджет</t>
  </si>
  <si>
    <t>юридические лица</t>
  </si>
  <si>
    <t>Управление муниципальным долгом Туруханского района</t>
  </si>
  <si>
    <t>федеральный бюджет</t>
  </si>
  <si>
    <t>краевой бюджет</t>
  </si>
  <si>
    <t>бюджеты поселений</t>
  </si>
  <si>
    <t>итого на очередной финансовый год и плановый период</t>
  </si>
  <si>
    <t>Информация об источниках финансирования подпрограмм, отдельных мероприятий муниципальной программы Туруханского района (средства районного бюджета, в том числе средства, поступившие из бюджетов других уровней бюджетной системы, бюджетов государственных внебюджетных фондов)</t>
  </si>
  <si>
    <t>Уровень бюджетной системы/ источники финансирования</t>
  </si>
  <si>
    <t>(тыс.рублей)</t>
  </si>
  <si>
    <t>Ожидаемый непосредственный  результат от реализации подпрограммного мероприятия (в том числе в натуральном выражении)</t>
  </si>
  <si>
    <t>х</t>
  </si>
  <si>
    <t>Рост количества муниципальных образований района, по которым оценка качества выполнения  отдельных  полномочий  принимает положительное значени</t>
  </si>
  <si>
    <t>Информация о ресурсном обеспечении муниципальной программы Туруханского района за счет средств районного бюджета, в том числе, поступивших из бюджетов других уровней бюджетной системы и бюджетов государственных внебюджетных фондов</t>
  </si>
  <si>
    <t>Годы реализации подпрограммы, тыс.рублей.</t>
  </si>
  <si>
    <t>1210081010</t>
  </si>
  <si>
    <t>Минимальный размер бюджетной обеспеченности поселений Туруханского района  после выравнивания не менее 9,0 тыс. рублей ежегодно</t>
  </si>
  <si>
    <t>Итого по подпрограмме</t>
  </si>
  <si>
    <t>Всего по мероприятию</t>
  </si>
  <si>
    <t>Предоставление дотаций на выравнивание бюджетной обеспеченности поселений за счет средств краевого бюджета</t>
  </si>
  <si>
    <t>Предоставление дотаций на выравнивание бюджетной обеспеченности поселений за счет средств районного бюджета</t>
  </si>
  <si>
    <t>Межбюджетные трансферты на поддержку мер по обеспечению сбалансированности бюджетов поселений</t>
  </si>
  <si>
    <t xml:space="preserve">Перечень мероприятий подпрограммы 1 «Создание условий для эффективного и ответственного управления муниципальными финансами, повышения устойчивости  бюджетов поселений Туруханского района» </t>
  </si>
  <si>
    <t xml:space="preserve">Приложение
к подпрограмме 1 «Создание условий для эффективного и ответственного управления муниципальными финансами, повышения устойчивости  бюджетов поселений Туруханского района» </t>
  </si>
  <si>
    <t>Проведение оценки качества реализации органами местного самоуправления переданных  полномочий</t>
  </si>
  <si>
    <t>всего расходные обязательства по муниципальной программе Туруханского района</t>
  </si>
  <si>
    <t>в том числе по ГРБС:</t>
  </si>
  <si>
    <t>Администрация Туруханского района</t>
  </si>
  <si>
    <t>всего расходные обязательства по подпрограмме муниципальной программы Туруханского района</t>
  </si>
  <si>
    <t>Подпрограмма 4</t>
  </si>
  <si>
    <t>Подпрограмма 5</t>
  </si>
  <si>
    <t>Обеспечение реализации муниципальной программы и прочие мероприятия, организация и осуществление внутреннего муниципального финансового контроля и контроля в сфере закупок Туруханского района</t>
  </si>
  <si>
    <t>Управление муниципальными финансами и обеспечения деятельности администрации Туруханского района</t>
  </si>
  <si>
    <t>Приложение 8
к  муниципальной программе Туруханского района «Управление муниципальными финансами и обеспечения деятельности администрации Туруханского района»</t>
  </si>
  <si>
    <t>Приложение 7
к  муниципальной программе Туруханского района «Управление муниципальными финансами и обеспечения деятельности администрации Туруханского района»</t>
  </si>
  <si>
    <t>план</t>
  </si>
  <si>
    <t>Обеспечение деятельности администрации Туруханского района</t>
  </si>
  <si>
    <t>Противодействие коррупции</t>
  </si>
  <si>
    <t>факт</t>
  </si>
  <si>
    <t>оценка</t>
  </si>
  <si>
    <t xml:space="preserve">Приложение
к подпрограмме 3 «Обеспечение реализации муниципальной программы и прочие мероприятия, организация и осуществление внутреннего муниципального финансового контроля и контроля в сфере закупок Туруханского района» </t>
  </si>
  <si>
    <t xml:space="preserve">Перечень мероприятий подпрограммы 3 «Обеспечение реализации муниципальной программы и прочие мероприятия, организация и осуществление внутреннего муниципального финансового контроля и контроля в сфере закупок Туруханского района» </t>
  </si>
  <si>
    <t>Наименование  программы, подпрограмммы</t>
  </si>
  <si>
    <t xml:space="preserve">ГРБС </t>
  </si>
  <si>
    <t>Ожидаемый результат от реализации подпрограммного мероприятия</t>
  </si>
  <si>
    <t xml:space="preserve">Руководство и управление в сфере установленных функций </t>
  </si>
  <si>
    <t>0106</t>
  </si>
  <si>
    <t>Размещение на официальном сайте органа местного самоуправления Туруханского района отдельной рубрики  под названием «Бюджет для граждан»</t>
  </si>
  <si>
    <t>Периодичность обновления информации, представленной в рубрике "Бюджет для граждан" на официальном сайте органа местного самоуправления Туруханского района (1 раз в квартал ежегодно)</t>
  </si>
  <si>
    <t>Пр</t>
  </si>
  <si>
    <t xml:space="preserve">Приложение
к подпрограмме 2 «Управление муниципальным долгом Туруханского района» </t>
  </si>
  <si>
    <t>Перечень мероприятий подпрограммы 2 «Управление муниципальным долгом Туруханского района»</t>
  </si>
  <si>
    <t>Наименование  программы,  подпрограммы</t>
  </si>
  <si>
    <t>Ожидаемый результат от реализации подпрограммного мероприятия (в натуральном выражении)</t>
  </si>
  <si>
    <t>Разработка программы муниципальных внутренних заимствований и программы муниципальных гарантий Туруханского района на очередной финансовый год и плановый период</t>
  </si>
  <si>
    <t>Обеспечение покрытия дефицита районного бюджета за счет заемных средств (ежегодно)</t>
  </si>
  <si>
    <t>Мониторинг состояния объема муниципального долга и расходов на его обслуживание на предмет соответствия ограничениям, установленным Бюджетным кодексом Российской Федерации</t>
  </si>
  <si>
    <t>Соответствие объема муниципального долга и расходов на его обслуживание ограничениям, установленным Бюджетным кодексом Российской Федерации (ежегодно)</t>
  </si>
  <si>
    <t>Осуществление расходов на обслуживание муниципального долга Туруханского района</t>
  </si>
  <si>
    <t xml:space="preserve">Обслуживание муниципального долга Туруханского района в полном объеме (ежегодно) </t>
  </si>
  <si>
    <t>Соблюдение сроков исполнения долговых обязательств</t>
  </si>
  <si>
    <t>Своевременное обслуживание муниципального долга Туруханского района (ежегодно)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</si>
</sst>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00"/>
    <numFmt numFmtId="186" formatCode="0.0"/>
    <numFmt numFmtId="187" formatCode="[$-FC19]d\ mmmm\ yyyy\ &quot;г.&quot;"/>
    <numFmt numFmtId="188" formatCode="_-* #,##0_р_._-;\-* #,##0_р_._-;_-* &quot;-&quot;??_р_._-;_-@_-"/>
    <numFmt numFmtId="189" formatCode="_-* #,##0.000_р_._-;\-* #,##0.000_р_._-;_-* &quot;-&quot;??_р_._-;_-@_-"/>
    <numFmt numFmtId="190" formatCode="#,##0.000_ ;\-#,##0.000\ "/>
    <numFmt numFmtId="191" formatCode="_-* #,##0.000_р_._-;\-* #,##0.000_р_._-;_-* &quot;-&quot;???_р_._-;_-@_-"/>
  </numFmts>
  <fonts count="45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indent="15"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indent="15"/>
    </xf>
    <xf numFmtId="0" fontId="2" fillId="0" borderId="11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2" fillId="0" borderId="12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184" fontId="4" fillId="33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184" fontId="4" fillId="34" borderId="10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34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184" fontId="4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84" fontId="2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left" vertical="center" wrapText="1"/>
    </xf>
    <xf numFmtId="184" fontId="2" fillId="33" borderId="10" xfId="0" applyNumberFormat="1" applyFont="1" applyFill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/>
    </xf>
    <xf numFmtId="171" fontId="2" fillId="35" borderId="0" xfId="61" applyFont="1" applyFill="1" applyAlignment="1">
      <alignment/>
    </xf>
    <xf numFmtId="190" fontId="4" fillId="35" borderId="10" xfId="61" applyNumberFormat="1" applyFont="1" applyFill="1" applyBorder="1" applyAlignment="1">
      <alignment horizontal="center" vertical="center" wrapText="1"/>
    </xf>
    <xf numFmtId="190" fontId="2" fillId="35" borderId="10" xfId="61" applyNumberFormat="1" applyFont="1" applyFill="1" applyBorder="1" applyAlignment="1">
      <alignment horizontal="center" vertical="center" wrapText="1"/>
    </xf>
    <xf numFmtId="171" fontId="2" fillId="0" borderId="10" xfId="61" applyFont="1" applyFill="1" applyBorder="1" applyAlignment="1">
      <alignment horizontal="center" vertical="center" wrapText="1" shrinkToFit="1"/>
    </xf>
    <xf numFmtId="190" fontId="4" fillId="0" borderId="0" xfId="0" applyNumberFormat="1" applyFont="1" applyFill="1" applyAlignment="1">
      <alignment/>
    </xf>
    <xf numFmtId="190" fontId="2" fillId="0" borderId="0" xfId="0" applyNumberFormat="1" applyFont="1" applyFill="1" applyAlignment="1">
      <alignment/>
    </xf>
    <xf numFmtId="184" fontId="2" fillId="36" borderId="10" xfId="0" applyNumberFormat="1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/>
    </xf>
    <xf numFmtId="1" fontId="2" fillId="0" borderId="10" xfId="0" applyNumberFormat="1" applyFont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184" fontId="4" fillId="33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184" fontId="2" fillId="0" borderId="0" xfId="0" applyNumberFormat="1" applyFont="1" applyAlignment="1">
      <alignment/>
    </xf>
    <xf numFmtId="184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37" borderId="14" xfId="0" applyFont="1" applyFill="1" applyBorder="1" applyAlignment="1">
      <alignment horizontal="left" vertical="center" wrapText="1"/>
    </xf>
    <xf numFmtId="0" fontId="4" fillId="37" borderId="15" xfId="0" applyFont="1" applyFill="1" applyBorder="1" applyAlignment="1">
      <alignment horizontal="left" vertical="center" wrapText="1"/>
    </xf>
    <xf numFmtId="0" fontId="4" fillId="37" borderId="16" xfId="0" applyFont="1" applyFill="1" applyBorder="1" applyAlignment="1">
      <alignment horizontal="left" vertical="center" wrapText="1"/>
    </xf>
    <xf numFmtId="0" fontId="4" fillId="38" borderId="17" xfId="0" applyFont="1" applyFill="1" applyBorder="1" applyAlignment="1">
      <alignment horizontal="left" vertical="center" wrapText="1"/>
    </xf>
    <xf numFmtId="0" fontId="4" fillId="38" borderId="18" xfId="0" applyFont="1" applyFill="1" applyBorder="1" applyAlignment="1">
      <alignment horizontal="left" vertical="center" wrapText="1"/>
    </xf>
    <xf numFmtId="0" fontId="4" fillId="38" borderId="19" xfId="0" applyFont="1" applyFill="1" applyBorder="1" applyAlignment="1">
      <alignment horizontal="left" vertical="center" wrapText="1"/>
    </xf>
    <xf numFmtId="0" fontId="4" fillId="38" borderId="14" xfId="0" applyFont="1" applyFill="1" applyBorder="1" applyAlignment="1">
      <alignment horizontal="left" vertical="center" wrapText="1"/>
    </xf>
    <xf numFmtId="0" fontId="4" fillId="38" borderId="15" xfId="0" applyFont="1" applyFill="1" applyBorder="1" applyAlignment="1">
      <alignment horizontal="left" vertical="center" wrapText="1"/>
    </xf>
    <xf numFmtId="0" fontId="4" fillId="38" borderId="16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4" fillId="37" borderId="10" xfId="0" applyFont="1" applyFill="1" applyBorder="1" applyAlignment="1">
      <alignment horizontal="left" wrapText="1"/>
    </xf>
    <xf numFmtId="0" fontId="4" fillId="38" borderId="10" xfId="0" applyFont="1" applyFill="1" applyBorder="1" applyAlignment="1">
      <alignment horizontal="left" vertical="center" wrapText="1"/>
    </xf>
    <xf numFmtId="0" fontId="4" fillId="38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4" fillId="38" borderId="10" xfId="0" applyFont="1" applyFill="1" applyBorder="1" applyAlignment="1">
      <alignment vertical="center" wrapText="1" shrinkToFit="1"/>
    </xf>
    <xf numFmtId="0" fontId="2" fillId="0" borderId="10" xfId="0" applyFont="1" applyBorder="1" applyAlignment="1">
      <alignment horizontal="left" vertical="center" wrapText="1" shrinkToFit="1"/>
    </xf>
    <xf numFmtId="0" fontId="4" fillId="37" borderId="10" xfId="0" applyFont="1" applyFill="1" applyBorder="1" applyAlignment="1">
      <alignment vertical="center" wrapText="1"/>
    </xf>
    <xf numFmtId="0" fontId="4" fillId="38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184" fontId="2" fillId="39" borderId="10" xfId="0" applyNumberFormat="1" applyFont="1" applyFill="1" applyBorder="1" applyAlignment="1">
      <alignment horizontal="center" vertical="center"/>
    </xf>
    <xf numFmtId="184" fontId="2" fillId="39" borderId="10" xfId="0" applyNumberFormat="1" applyFont="1" applyFill="1" applyBorder="1" applyAlignment="1">
      <alignment horizontal="center" vertical="center" wrapText="1" shrinkToFit="1"/>
    </xf>
    <xf numFmtId="184" fontId="2" fillId="39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%20%20%20+%20&#1084;&#1091;&#1085;%20&#1092;&#1080;&#1085;&#1072;&#1085;&#1089;&#1099;%20&#1080;%20&#1072;&#1076;&#1084;&#1080;&#1085;&#1080;&#1089;&#1090;&#1088;&#1072;&#1094;&#1080;&#1103;\&#1055;&#1088;&#1080;&#1083;&#1086;&#1078;&#1077;&#1085;&#1080;&#1103;%20&#1087;&#1077;&#1088;&#1074;%20&#1082;%20&#1087;&#1086;&#1076;&#1087;&#1088;&#1086;&#1075;&#1088;&#1072;&#1084;&#1084;&#1072;&#1084;%20&#1085;&#1072;%202019-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70;&#1044;&#1046;&#1045;&#1058;%202019\&#1052;&#1055;%20&#1084;&#1091;&#1085;&#1080;&#1094;&#1080;&#1087;&#1072;&#1083;&#1100;&#1085;&#1072;&#1103;%20&#1087;&#1088;&#1086;&#1075;&#1088;&#1072;&#1084;&#1084;&#1072;%20&#1091;&#1087;&#1088;&#1072;&#1074;&#1083;&#1077;&#1085;&#1080;&#1077;%20&#1084;&#1091;&#1085;&#1080;&#1094;&#1080;&#1087;&#1072;&#1083;&#1100;&#1085;&#1099;&#1084;&#1080;%20&#1092;&#1080;&#1085;&#1072;&#1085;&#1089;&#1072;&#1084;&#1080;\12%20%20%20+%20&#1084;&#1091;&#1085;%20&#1092;&#1080;&#1085;&#1072;&#1085;&#1089;&#1099;%20&#1080;%20&#1072;&#1076;&#1084;&#1080;&#1085;&#1080;&#1089;&#1090;&#1088;&#1072;&#1094;&#1080;&#1103;\&#1055;&#1088;&#1080;&#1083;&#1086;&#1078;&#1077;&#1085;&#1080;&#1103;%20&#1087;&#1077;&#1088;&#1074;%20&#1082;%20&#1087;&#1086;&#1076;&#1087;&#1088;&#1086;&#1075;&#1088;&#1072;&#1084;&#1084;&#1072;&#1084;%20&#1085;&#1072;%202019-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. 1 к Паспорту"/>
      <sheetName val="Пр. 1 к 1ПП"/>
      <sheetName val="Пр.2 к 1ПП"/>
      <sheetName val="Пр.1 к 2ПП"/>
      <sheetName val="Пр.2 к 2ПП"/>
      <sheetName val="Пр.1 к 3ПП"/>
      <sheetName val="Пр.2 к 3ПП"/>
      <sheetName val="пр 1 к 4 ПП"/>
      <sheetName val="пр 2 к 4 пп"/>
      <sheetName val="пр 1 к 5 пп"/>
      <sheetName val="пр 2 к 5 пп"/>
      <sheetName val="Пр.6 к МП"/>
      <sheetName val="Пр. 7 к МП"/>
      <sheetName val="Пр.8 к МП"/>
    </sheetNames>
    <sheetDataSet>
      <sheetData sheetId="1">
        <row r="7">
          <cell r="A7" t="str">
            <v>Цель подпрограммы: равные условия для устойчивого и эффективного исполнения расходных обязательств поселений района.</v>
          </cell>
        </row>
        <row r="8">
          <cell r="A8" t="str">
            <v>Задача подпрограммы: создать условия для обеспечения финансовой устойчивости бюджетов поселений.</v>
          </cell>
        </row>
        <row r="10">
          <cell r="A10" t="str">
            <v>Задача подпрограммы: повысить качество реализации органами местного самоуправления закрепленных за ними полномочий,  повысить качество управления муниципальными финансами.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. 1 к Паспорту"/>
      <sheetName val="Пр. 1 к 1ПП"/>
      <sheetName val="Пр.2 к 1ПП"/>
      <sheetName val="Пр.1 к 2ПП"/>
      <sheetName val="Пр.2 к 2ПП"/>
      <sheetName val="Пр.1 к 3ПП"/>
      <sheetName val="Пр.2 к 3ПП"/>
      <sheetName val="пр 1 к 4 ПП"/>
      <sheetName val="пр 2 к 4 пп"/>
      <sheetName val="пр 1 к 5 пп"/>
      <sheetName val="пр 2 к 5 пп"/>
      <sheetName val="Пр.6 к МП"/>
      <sheetName val="Пр. 7 к МП"/>
      <sheetName val="Пр.8 к МП"/>
    </sheetNames>
    <sheetDataSet>
      <sheetData sheetId="3">
        <row r="8">
          <cell r="A8" t="str">
            <v>Цель: эффективное управление муниципальным долгом Туруханского района</v>
          </cell>
        </row>
        <row r="9">
          <cell r="A9" t="str">
            <v>Задача подпрограммы: сохранить объем и структуру муниципального долга на экономически безопасном уровне.</v>
          </cell>
        </row>
        <row r="11">
          <cell r="A11" t="str">
            <v>Задача подпрограммы: соблюсти ограничения по объему муниципального долга и расходам на его обслуживание, установленных федеральным законодательством.</v>
          </cell>
        </row>
        <row r="14">
          <cell r="A14" t="str">
            <v>Задача подпрограммы: осуществить обслуживание муниципального долга.</v>
          </cell>
        </row>
      </sheetData>
      <sheetData sheetId="5">
        <row r="9">
          <cell r="A9" t="str">
            <v>Цель подпрограммы: эффективное, ответственное и прозрачное управление финансовыми ресурсами в рамках выполнения установленных функций и полномочий, а также высокая эффективность расходов районного бюджета.</v>
          </cell>
        </row>
        <row r="10">
          <cell r="A10" t="str">
            <v>Задача подпрограммы: повысить качество планирования и управления муниципальными финансами, развить программно-целевые принципы формирования бюджета, организовать и осуществить внутренний муниципальный финансовый контроль и контроль в сфере закупок Турухан</v>
          </cell>
        </row>
        <row r="13">
          <cell r="A13" t="str">
            <v>Задача подпрограммы: обеспечить доступ для граждан к информации о районном бюджете и бюджетном процессе.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view="pageBreakPreview" zoomScaleSheetLayoutView="100" zoomScalePageLayoutView="0" workbookViewId="0" topLeftCell="A1">
      <pane xSplit="8" ySplit="7" topLeftCell="I23" activePane="bottomRight" state="frozen"/>
      <selection pane="topLeft" activeCell="A7" sqref="A7:N7"/>
      <selection pane="topRight" activeCell="A7" sqref="A7:N7"/>
      <selection pane="bottomLeft" activeCell="A7" sqref="A7:N7"/>
      <selection pane="bottomRight" activeCell="I25" sqref="I25"/>
    </sheetView>
  </sheetViews>
  <sheetFormatPr defaultColWidth="9.00390625" defaultRowHeight="12.75"/>
  <cols>
    <col min="1" max="1" width="9.125" style="40" customWidth="1"/>
    <col min="2" max="2" width="25.125" style="40" customWidth="1"/>
    <col min="3" max="3" width="28.375" style="40" customWidth="1"/>
    <col min="4" max="4" width="34.625" style="51" customWidth="1"/>
    <col min="5" max="5" width="13.375" style="40" customWidth="1"/>
    <col min="6" max="6" width="12.625" style="40" customWidth="1"/>
    <col min="7" max="7" width="16.75390625" style="40" customWidth="1"/>
    <col min="8" max="8" width="13.25390625" style="40" customWidth="1"/>
    <col min="9" max="9" width="19.375" style="40" customWidth="1"/>
    <col min="10" max="10" width="18.00390625" style="40" customWidth="1"/>
    <col min="11" max="11" width="17.875" style="40" customWidth="1"/>
    <col min="12" max="12" width="19.875" style="40" customWidth="1"/>
    <col min="13" max="16384" width="9.125" style="40" customWidth="1"/>
  </cols>
  <sheetData>
    <row r="1" spans="1:12" ht="72.75" customHeight="1">
      <c r="A1" s="11" t="s">
        <v>2</v>
      </c>
      <c r="C1" s="50"/>
      <c r="E1" s="50"/>
      <c r="F1" s="50"/>
      <c r="G1" s="50"/>
      <c r="H1" s="50"/>
      <c r="I1" s="111" t="s">
        <v>59</v>
      </c>
      <c r="J1" s="112"/>
      <c r="K1" s="112"/>
      <c r="L1" s="112"/>
    </row>
    <row r="2" spans="1:12" ht="18.75">
      <c r="A2" s="11"/>
      <c r="C2" s="50"/>
      <c r="E2" s="50"/>
      <c r="F2" s="50"/>
      <c r="G2" s="50"/>
      <c r="H2" s="50"/>
      <c r="I2" s="26"/>
      <c r="J2" s="25"/>
      <c r="K2" s="25"/>
      <c r="L2" s="25"/>
    </row>
    <row r="3" ht="18.75">
      <c r="B3" s="12"/>
    </row>
    <row r="4" spans="2:12" ht="44.25" customHeight="1">
      <c r="B4" s="104" t="s">
        <v>38</v>
      </c>
      <c r="C4" s="105"/>
      <c r="D4" s="105"/>
      <c r="E4" s="105"/>
      <c r="F4" s="105"/>
      <c r="G4" s="106"/>
      <c r="H4" s="106"/>
      <c r="I4" s="106"/>
      <c r="J4" s="106"/>
      <c r="K4" s="106"/>
      <c r="L4" s="106"/>
    </row>
    <row r="5" ht="18.75">
      <c r="B5" s="13"/>
    </row>
    <row r="6" spans="1:12" ht="31.5" customHeight="1">
      <c r="A6" s="94" t="s">
        <v>1</v>
      </c>
      <c r="B6" s="100" t="s">
        <v>10</v>
      </c>
      <c r="C6" s="100" t="s">
        <v>17</v>
      </c>
      <c r="D6" s="100" t="s">
        <v>18</v>
      </c>
      <c r="E6" s="107" t="s">
        <v>5</v>
      </c>
      <c r="F6" s="107"/>
      <c r="G6" s="107"/>
      <c r="H6" s="107"/>
      <c r="I6" s="9">
        <v>2019</v>
      </c>
      <c r="J6" s="9">
        <v>2020</v>
      </c>
      <c r="K6" s="9">
        <v>2021</v>
      </c>
      <c r="L6" s="108" t="s">
        <v>31</v>
      </c>
    </row>
    <row r="7" spans="1:12" ht="31.5" customHeight="1">
      <c r="A7" s="95"/>
      <c r="B7" s="100"/>
      <c r="C7" s="100"/>
      <c r="D7" s="100"/>
      <c r="E7" s="9" t="s">
        <v>4</v>
      </c>
      <c r="F7" s="9" t="s">
        <v>6</v>
      </c>
      <c r="G7" s="9" t="s">
        <v>7</v>
      </c>
      <c r="H7" s="9" t="s">
        <v>8</v>
      </c>
      <c r="I7" s="9" t="s">
        <v>60</v>
      </c>
      <c r="J7" s="9" t="s">
        <v>60</v>
      </c>
      <c r="K7" s="9" t="s">
        <v>60</v>
      </c>
      <c r="L7" s="110"/>
    </row>
    <row r="8" spans="1:12" ht="15.75">
      <c r="A8" s="28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9">
        <v>9</v>
      </c>
      <c r="J8" s="9">
        <v>10</v>
      </c>
      <c r="K8" s="9">
        <v>11</v>
      </c>
      <c r="L8" s="9">
        <v>12</v>
      </c>
    </row>
    <row r="9" spans="1:12" ht="47.25">
      <c r="A9" s="101">
        <v>1</v>
      </c>
      <c r="B9" s="114" t="s">
        <v>11</v>
      </c>
      <c r="C9" s="114" t="s">
        <v>57</v>
      </c>
      <c r="D9" s="46" t="s">
        <v>50</v>
      </c>
      <c r="E9" s="31">
        <v>240</v>
      </c>
      <c r="F9" s="31" t="s">
        <v>12</v>
      </c>
      <c r="G9" s="31" t="s">
        <v>12</v>
      </c>
      <c r="H9" s="31" t="s">
        <v>12</v>
      </c>
      <c r="I9" s="32">
        <f>I11+I12</f>
        <v>457513.25200000004</v>
      </c>
      <c r="J9" s="32">
        <f>J11+J12</f>
        <v>411259.113</v>
      </c>
      <c r="K9" s="32">
        <f>K11+K12</f>
        <v>408556.21299999993</v>
      </c>
      <c r="L9" s="47">
        <f aca="true" t="shared" si="0" ref="L9:L21">I9+J9+K9</f>
        <v>1277328.578</v>
      </c>
    </row>
    <row r="10" spans="1:12" ht="15.75">
      <c r="A10" s="102"/>
      <c r="B10" s="114"/>
      <c r="C10" s="114"/>
      <c r="D10" s="52" t="s">
        <v>51</v>
      </c>
      <c r="E10" s="48"/>
      <c r="F10" s="48"/>
      <c r="G10" s="48"/>
      <c r="H10" s="48"/>
      <c r="I10" s="53"/>
      <c r="J10" s="53"/>
      <c r="K10" s="53"/>
      <c r="L10" s="49"/>
    </row>
    <row r="11" spans="1:12" ht="31.5">
      <c r="A11" s="102"/>
      <c r="B11" s="114"/>
      <c r="C11" s="114"/>
      <c r="D11" s="52" t="s">
        <v>52</v>
      </c>
      <c r="E11" s="48">
        <v>241</v>
      </c>
      <c r="F11" s="48"/>
      <c r="G11" s="48"/>
      <c r="H11" s="48"/>
      <c r="I11" s="53">
        <f>I24+I27</f>
        <v>111900.33</v>
      </c>
      <c r="J11" s="53">
        <f>J24+J27</f>
        <v>107061.217</v>
      </c>
      <c r="K11" s="53">
        <f>K24+K27</f>
        <v>107044.017</v>
      </c>
      <c r="L11" s="49">
        <f t="shared" si="0"/>
        <v>326005.564</v>
      </c>
    </row>
    <row r="12" spans="1:12" ht="47.25">
      <c r="A12" s="103"/>
      <c r="B12" s="114"/>
      <c r="C12" s="114"/>
      <c r="D12" s="52" t="s">
        <v>9</v>
      </c>
      <c r="E12" s="48">
        <v>240</v>
      </c>
      <c r="F12" s="48" t="s">
        <v>12</v>
      </c>
      <c r="G12" s="48" t="s">
        <v>12</v>
      </c>
      <c r="H12" s="48" t="s">
        <v>12</v>
      </c>
      <c r="I12" s="53">
        <f>I15+I18+I21</f>
        <v>345612.922</v>
      </c>
      <c r="J12" s="53">
        <f>J15+J18+J21</f>
        <v>304197.896</v>
      </c>
      <c r="K12" s="53">
        <f>K15+K18+K21</f>
        <v>301512.19599999994</v>
      </c>
      <c r="L12" s="49">
        <f t="shared" si="0"/>
        <v>951323.014</v>
      </c>
    </row>
    <row r="13" spans="1:12" ht="63">
      <c r="A13" s="97">
        <v>2</v>
      </c>
      <c r="B13" s="100" t="s">
        <v>13</v>
      </c>
      <c r="C13" s="100" t="s">
        <v>19</v>
      </c>
      <c r="D13" s="45" t="s">
        <v>53</v>
      </c>
      <c r="E13" s="43" t="s">
        <v>12</v>
      </c>
      <c r="F13" s="43" t="s">
        <v>12</v>
      </c>
      <c r="G13" s="43" t="s">
        <v>12</v>
      </c>
      <c r="H13" s="43" t="s">
        <v>12</v>
      </c>
      <c r="I13" s="54">
        <f>I15</f>
        <v>317688.539</v>
      </c>
      <c r="J13" s="54">
        <f>J15</f>
        <v>274163.51300000004</v>
      </c>
      <c r="K13" s="54">
        <f>K15</f>
        <v>271477.81299999997</v>
      </c>
      <c r="L13" s="44">
        <f t="shared" si="0"/>
        <v>863329.865</v>
      </c>
    </row>
    <row r="14" spans="1:12" ht="15.75">
      <c r="A14" s="98"/>
      <c r="B14" s="100"/>
      <c r="C14" s="100"/>
      <c r="D14" s="27" t="s">
        <v>51</v>
      </c>
      <c r="E14" s="21"/>
      <c r="F14" s="21"/>
      <c r="G14" s="21"/>
      <c r="H14" s="21"/>
      <c r="I14" s="22"/>
      <c r="J14" s="22"/>
      <c r="K14" s="22"/>
      <c r="L14" s="23"/>
    </row>
    <row r="15" spans="1:12" ht="47.25">
      <c r="A15" s="99"/>
      <c r="B15" s="100"/>
      <c r="C15" s="100"/>
      <c r="D15" s="42" t="s">
        <v>14</v>
      </c>
      <c r="E15" s="21">
        <v>240</v>
      </c>
      <c r="F15" s="21" t="s">
        <v>12</v>
      </c>
      <c r="G15" s="21" t="s">
        <v>12</v>
      </c>
      <c r="H15" s="21" t="s">
        <v>12</v>
      </c>
      <c r="I15" s="158">
        <v>317688.539</v>
      </c>
      <c r="J15" s="22">
        <v>274163.51300000004</v>
      </c>
      <c r="K15" s="22">
        <v>271477.81299999997</v>
      </c>
      <c r="L15" s="23">
        <v>858715.018</v>
      </c>
    </row>
    <row r="16" spans="1:12" ht="63">
      <c r="A16" s="97">
        <v>3</v>
      </c>
      <c r="B16" s="108" t="s">
        <v>15</v>
      </c>
      <c r="C16" s="100" t="s">
        <v>27</v>
      </c>
      <c r="D16" s="45" t="s">
        <v>53</v>
      </c>
      <c r="E16" s="43">
        <v>240</v>
      </c>
      <c r="F16" s="43" t="s">
        <v>12</v>
      </c>
      <c r="G16" s="43" t="s">
        <v>12</v>
      </c>
      <c r="H16" s="43" t="s">
        <v>12</v>
      </c>
      <c r="I16" s="54">
        <f>I18</f>
        <v>3100</v>
      </c>
      <c r="J16" s="54">
        <f>J18</f>
        <v>20000</v>
      </c>
      <c r="K16" s="54">
        <f>K18</f>
        <v>20000</v>
      </c>
      <c r="L16" s="44">
        <f t="shared" si="0"/>
        <v>43100</v>
      </c>
    </row>
    <row r="17" spans="1:12" ht="15.75">
      <c r="A17" s="98"/>
      <c r="B17" s="109"/>
      <c r="C17" s="100"/>
      <c r="D17" s="27" t="s">
        <v>51</v>
      </c>
      <c r="E17" s="21"/>
      <c r="F17" s="21"/>
      <c r="G17" s="21"/>
      <c r="H17" s="21"/>
      <c r="I17" s="22"/>
      <c r="J17" s="22"/>
      <c r="K17" s="22"/>
      <c r="L17" s="23"/>
    </row>
    <row r="18" spans="1:12" ht="47.25">
      <c r="A18" s="99"/>
      <c r="B18" s="110"/>
      <c r="C18" s="100"/>
      <c r="D18" s="42" t="s">
        <v>14</v>
      </c>
      <c r="E18" s="21">
        <v>240</v>
      </c>
      <c r="F18" s="21" t="s">
        <v>12</v>
      </c>
      <c r="G18" s="21" t="s">
        <v>12</v>
      </c>
      <c r="H18" s="21" t="s">
        <v>12</v>
      </c>
      <c r="I18" s="158">
        <f>10000-5000-1900</f>
        <v>3100</v>
      </c>
      <c r="J18" s="22">
        <v>20000</v>
      </c>
      <c r="K18" s="22">
        <v>20000</v>
      </c>
      <c r="L18" s="23">
        <v>43100</v>
      </c>
    </row>
    <row r="19" spans="1:12" ht="63">
      <c r="A19" s="96">
        <v>4</v>
      </c>
      <c r="B19" s="100" t="s">
        <v>16</v>
      </c>
      <c r="C19" s="100" t="s">
        <v>56</v>
      </c>
      <c r="D19" s="45" t="s">
        <v>53</v>
      </c>
      <c r="E19" s="43">
        <v>240</v>
      </c>
      <c r="F19" s="43" t="s">
        <v>12</v>
      </c>
      <c r="G19" s="43" t="s">
        <v>12</v>
      </c>
      <c r="H19" s="43" t="s">
        <v>12</v>
      </c>
      <c r="I19" s="54">
        <f>I21</f>
        <v>24824.383</v>
      </c>
      <c r="J19" s="54">
        <f>J21</f>
        <v>10034.383</v>
      </c>
      <c r="K19" s="54">
        <f>K21</f>
        <v>10034.383</v>
      </c>
      <c r="L19" s="44">
        <f t="shared" si="0"/>
        <v>44893.149000000005</v>
      </c>
    </row>
    <row r="20" spans="1:12" ht="15.75">
      <c r="A20" s="96"/>
      <c r="B20" s="100"/>
      <c r="C20" s="100"/>
      <c r="D20" s="27" t="s">
        <v>51</v>
      </c>
      <c r="E20" s="21"/>
      <c r="F20" s="21"/>
      <c r="G20" s="21"/>
      <c r="H20" s="21"/>
      <c r="I20" s="22"/>
      <c r="J20" s="22"/>
      <c r="K20" s="22"/>
      <c r="L20" s="23"/>
    </row>
    <row r="21" spans="1:12" ht="47.25">
      <c r="A21" s="96"/>
      <c r="B21" s="100"/>
      <c r="C21" s="100"/>
      <c r="D21" s="42" t="s">
        <v>14</v>
      </c>
      <c r="E21" s="21">
        <v>240</v>
      </c>
      <c r="F21" s="21" t="s">
        <v>12</v>
      </c>
      <c r="G21" s="21" t="s">
        <v>12</v>
      </c>
      <c r="H21" s="21" t="s">
        <v>12</v>
      </c>
      <c r="I21" s="158">
        <f>22924.383+1900</f>
        <v>24824.383</v>
      </c>
      <c r="J21" s="22">
        <v>10034.383</v>
      </c>
      <c r="K21" s="22">
        <v>10034.383</v>
      </c>
      <c r="L21" s="23">
        <f t="shared" si="0"/>
        <v>44893.149000000005</v>
      </c>
    </row>
    <row r="22" spans="1:12" ht="63">
      <c r="A22" s="96">
        <v>5</v>
      </c>
      <c r="B22" s="108" t="s">
        <v>54</v>
      </c>
      <c r="C22" s="100" t="s">
        <v>61</v>
      </c>
      <c r="D22" s="45" t="s">
        <v>53</v>
      </c>
      <c r="E22" s="43">
        <v>240</v>
      </c>
      <c r="F22" s="43" t="s">
        <v>12</v>
      </c>
      <c r="G22" s="43" t="s">
        <v>12</v>
      </c>
      <c r="H22" s="43" t="s">
        <v>12</v>
      </c>
      <c r="I22" s="54">
        <f>I24</f>
        <v>111900.33</v>
      </c>
      <c r="J22" s="54">
        <f>J24</f>
        <v>107061.217</v>
      </c>
      <c r="K22" s="54">
        <f>K24</f>
        <v>107044.017</v>
      </c>
      <c r="L22" s="44">
        <f>I22+J22+K22</f>
        <v>326005.564</v>
      </c>
    </row>
    <row r="23" spans="1:12" ht="15.75">
      <c r="A23" s="96"/>
      <c r="B23" s="109"/>
      <c r="C23" s="100"/>
      <c r="D23" s="27" t="s">
        <v>51</v>
      </c>
      <c r="E23" s="21"/>
      <c r="F23" s="21"/>
      <c r="G23" s="21"/>
      <c r="H23" s="21"/>
      <c r="I23" s="22"/>
      <c r="J23" s="22"/>
      <c r="K23" s="22"/>
      <c r="L23" s="23"/>
    </row>
    <row r="24" spans="1:12" ht="31.5">
      <c r="A24" s="96"/>
      <c r="B24" s="110"/>
      <c r="C24" s="100"/>
      <c r="D24" s="42" t="s">
        <v>52</v>
      </c>
      <c r="E24" s="21">
        <v>240</v>
      </c>
      <c r="F24" s="21" t="s">
        <v>12</v>
      </c>
      <c r="G24" s="21" t="s">
        <v>12</v>
      </c>
      <c r="H24" s="21" t="s">
        <v>12</v>
      </c>
      <c r="I24" s="22">
        <v>111900.33</v>
      </c>
      <c r="J24" s="22">
        <v>107061.217</v>
      </c>
      <c r="K24" s="22">
        <v>107044.017</v>
      </c>
      <c r="L24" s="23">
        <f>I24+J24+K24</f>
        <v>326005.564</v>
      </c>
    </row>
    <row r="25" spans="1:12" ht="63">
      <c r="A25" s="96">
        <v>6</v>
      </c>
      <c r="B25" s="100" t="s">
        <v>55</v>
      </c>
      <c r="C25" s="100" t="s">
        <v>62</v>
      </c>
      <c r="D25" s="45" t="s">
        <v>53</v>
      </c>
      <c r="E25" s="43">
        <v>240</v>
      </c>
      <c r="F25" s="43" t="s">
        <v>12</v>
      </c>
      <c r="G25" s="43" t="s">
        <v>12</v>
      </c>
      <c r="H25" s="43" t="s">
        <v>12</v>
      </c>
      <c r="I25" s="54">
        <f>I27</f>
        <v>0</v>
      </c>
      <c r="J25" s="54">
        <f>J27</f>
        <v>0</v>
      </c>
      <c r="K25" s="54">
        <f>K27</f>
        <v>0</v>
      </c>
      <c r="L25" s="44">
        <f>I25+J25+K25</f>
        <v>0</v>
      </c>
    </row>
    <row r="26" spans="1:12" ht="15.75">
      <c r="A26" s="96"/>
      <c r="B26" s="100"/>
      <c r="C26" s="100"/>
      <c r="D26" s="27" t="s">
        <v>51</v>
      </c>
      <c r="E26" s="21"/>
      <c r="F26" s="21"/>
      <c r="G26" s="21"/>
      <c r="H26" s="21"/>
      <c r="I26" s="22"/>
      <c r="J26" s="22"/>
      <c r="K26" s="22"/>
      <c r="L26" s="23"/>
    </row>
    <row r="27" spans="1:12" ht="31.5">
      <c r="A27" s="96"/>
      <c r="B27" s="100"/>
      <c r="C27" s="100"/>
      <c r="D27" s="42" t="s">
        <v>52</v>
      </c>
      <c r="E27" s="21">
        <v>240</v>
      </c>
      <c r="F27" s="21" t="s">
        <v>12</v>
      </c>
      <c r="G27" s="21" t="s">
        <v>12</v>
      </c>
      <c r="H27" s="21" t="s">
        <v>12</v>
      </c>
      <c r="I27" s="22">
        <v>0</v>
      </c>
      <c r="J27" s="22">
        <v>0</v>
      </c>
      <c r="K27" s="22">
        <v>0</v>
      </c>
      <c r="L27" s="23">
        <f>I27+J27+K27</f>
        <v>0</v>
      </c>
    </row>
    <row r="34" spans="2:9" ht="15.75">
      <c r="B34" s="113"/>
      <c r="C34" s="113"/>
      <c r="I34" s="16"/>
    </row>
  </sheetData>
  <sheetProtection/>
  <mergeCells count="27">
    <mergeCell ref="I1:L1"/>
    <mergeCell ref="B34:C34"/>
    <mergeCell ref="B19:B21"/>
    <mergeCell ref="C19:C21"/>
    <mergeCell ref="B9:B12"/>
    <mergeCell ref="C9:C12"/>
    <mergeCell ref="B13:B15"/>
    <mergeCell ref="C13:C15"/>
    <mergeCell ref="B22:B24"/>
    <mergeCell ref="C22:C24"/>
    <mergeCell ref="A25:A27"/>
    <mergeCell ref="B25:B27"/>
    <mergeCell ref="C25:C27"/>
    <mergeCell ref="B4:L4"/>
    <mergeCell ref="B6:B7"/>
    <mergeCell ref="C6:C7"/>
    <mergeCell ref="D6:D7"/>
    <mergeCell ref="E6:H6"/>
    <mergeCell ref="B16:B18"/>
    <mergeCell ref="L6:L7"/>
    <mergeCell ref="A6:A7"/>
    <mergeCell ref="A19:A21"/>
    <mergeCell ref="A16:A18"/>
    <mergeCell ref="A22:A24"/>
    <mergeCell ref="C16:C18"/>
    <mergeCell ref="A13:A15"/>
    <mergeCell ref="A9:A12"/>
  </mergeCells>
  <printOptions/>
  <pageMargins left="0.7874015748031497" right="0.7874015748031497" top="1.1811023622047245" bottom="0.3937007874015748" header="0" footer="0"/>
  <pageSetup fitToHeight="0" fitToWidth="1" horizontalDpi="600" verticalDpi="600" orientation="landscape" paperSize="9" scale="57" r:id="rId1"/>
  <rowBreaks count="2" manualBreakCount="2">
    <brk id="21" max="11" man="1"/>
    <brk id="34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0"/>
  <sheetViews>
    <sheetView zoomScale="70" zoomScaleNormal="70" zoomScaleSheetLayoutView="70" zoomScalePageLayoutView="0" workbookViewId="0" topLeftCell="A7">
      <selection activeCell="J42" sqref="J42"/>
    </sheetView>
  </sheetViews>
  <sheetFormatPr defaultColWidth="9.00390625" defaultRowHeight="12.75" outlineLevelCol="1"/>
  <cols>
    <col min="1" max="1" width="9.125" style="16" customWidth="1"/>
    <col min="2" max="2" width="21.625" style="16" customWidth="1"/>
    <col min="3" max="3" width="38.375" style="16" customWidth="1"/>
    <col min="4" max="4" width="34.375" style="16" customWidth="1"/>
    <col min="5" max="9" width="25.875" style="71" hidden="1" customWidth="1" outlineLevel="1"/>
    <col min="10" max="10" width="20.625" style="16" customWidth="1" collapsed="1"/>
    <col min="11" max="12" width="20.375" style="16" customWidth="1"/>
    <col min="13" max="13" width="20.625" style="16" customWidth="1"/>
    <col min="14" max="14" width="13.125" style="16" bestFit="1" customWidth="1"/>
    <col min="15" max="15" width="21.625" style="16" hidden="1" customWidth="1" outlineLevel="1"/>
    <col min="16" max="16" width="13.125" style="16" bestFit="1" customWidth="1" collapsed="1"/>
    <col min="17" max="18" width="13.125" style="16" bestFit="1" customWidth="1"/>
    <col min="19" max="16384" width="9.125" style="16" customWidth="1"/>
  </cols>
  <sheetData>
    <row r="1" spans="2:13" ht="50.25" customHeight="1">
      <c r="B1" s="17"/>
      <c r="C1" s="56"/>
      <c r="D1" s="56"/>
      <c r="E1" s="65"/>
      <c r="F1" s="65"/>
      <c r="G1" s="65"/>
      <c r="H1" s="65"/>
      <c r="I1" s="65"/>
      <c r="J1" s="115" t="s">
        <v>58</v>
      </c>
      <c r="K1" s="116"/>
      <c r="L1" s="116"/>
      <c r="M1" s="116"/>
    </row>
    <row r="2" spans="2:13" ht="15.75">
      <c r="B2" s="17"/>
      <c r="C2" s="56"/>
      <c r="D2" s="56"/>
      <c r="E2" s="65"/>
      <c r="F2" s="65"/>
      <c r="G2" s="65"/>
      <c r="H2" s="65"/>
      <c r="I2" s="65"/>
      <c r="J2" s="63"/>
      <c r="K2" s="64"/>
      <c r="L2" s="64"/>
      <c r="M2" s="64"/>
    </row>
    <row r="3" spans="2:13" ht="15.75">
      <c r="B3" s="18"/>
      <c r="C3" s="57"/>
      <c r="D3" s="57"/>
      <c r="E3" s="66"/>
      <c r="F3" s="66"/>
      <c r="G3" s="66"/>
      <c r="H3" s="66"/>
      <c r="I3" s="66"/>
      <c r="J3" s="57"/>
      <c r="K3" s="57"/>
      <c r="L3" s="57"/>
      <c r="M3" s="57"/>
    </row>
    <row r="4" spans="2:13" ht="41.25" customHeight="1">
      <c r="B4" s="119" t="s">
        <v>32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</row>
    <row r="5" spans="2:13" ht="15.75">
      <c r="B5" s="61"/>
      <c r="C5" s="61"/>
      <c r="D5" s="61"/>
      <c r="E5" s="67"/>
      <c r="F5" s="67"/>
      <c r="G5" s="67"/>
      <c r="H5" s="67"/>
      <c r="I5" s="67"/>
      <c r="J5" s="61"/>
      <c r="K5" s="61"/>
      <c r="L5" s="61"/>
      <c r="M5" s="61"/>
    </row>
    <row r="6" spans="2:13" ht="15.75">
      <c r="B6" s="17"/>
      <c r="C6" s="17"/>
      <c r="D6" s="17"/>
      <c r="E6" s="68"/>
      <c r="F6" s="68"/>
      <c r="G6" s="68"/>
      <c r="H6" s="68"/>
      <c r="I6" s="68"/>
      <c r="J6" s="17"/>
      <c r="K6" s="17"/>
      <c r="L6" s="17"/>
      <c r="M6" s="62" t="s">
        <v>34</v>
      </c>
    </row>
    <row r="7" spans="1:13" ht="30.75" customHeight="1">
      <c r="A7" s="117" t="s">
        <v>1</v>
      </c>
      <c r="B7" s="100" t="s">
        <v>20</v>
      </c>
      <c r="C7" s="100" t="s">
        <v>21</v>
      </c>
      <c r="D7" s="100" t="s">
        <v>33</v>
      </c>
      <c r="E7" s="69">
        <v>2014</v>
      </c>
      <c r="F7" s="69">
        <v>2015</v>
      </c>
      <c r="G7" s="69">
        <v>2016</v>
      </c>
      <c r="H7" s="69">
        <v>2017</v>
      </c>
      <c r="I7" s="69">
        <v>2018</v>
      </c>
      <c r="J7" s="9">
        <v>2019</v>
      </c>
      <c r="K7" s="9">
        <v>2020</v>
      </c>
      <c r="L7" s="9">
        <v>2021</v>
      </c>
      <c r="M7" s="108" t="s">
        <v>31</v>
      </c>
    </row>
    <row r="8" spans="1:13" ht="30.75" customHeight="1">
      <c r="A8" s="118"/>
      <c r="B8" s="100"/>
      <c r="C8" s="100"/>
      <c r="D8" s="100"/>
      <c r="E8" s="69" t="s">
        <v>63</v>
      </c>
      <c r="F8" s="69" t="s">
        <v>63</v>
      </c>
      <c r="G8" s="69" t="s">
        <v>63</v>
      </c>
      <c r="H8" s="69" t="s">
        <v>63</v>
      </c>
      <c r="I8" s="69" t="s">
        <v>64</v>
      </c>
      <c r="J8" s="9" t="s">
        <v>60</v>
      </c>
      <c r="K8" s="9" t="s">
        <v>60</v>
      </c>
      <c r="L8" s="9" t="s">
        <v>60</v>
      </c>
      <c r="M8" s="110"/>
    </row>
    <row r="9" spans="1:13" ht="15.75">
      <c r="A9" s="30">
        <v>1</v>
      </c>
      <c r="B9" s="15">
        <v>2</v>
      </c>
      <c r="C9" s="15">
        <v>3</v>
      </c>
      <c r="D9" s="9">
        <v>4</v>
      </c>
      <c r="E9" s="69"/>
      <c r="F9" s="69"/>
      <c r="G9" s="69"/>
      <c r="H9" s="69"/>
      <c r="I9" s="69"/>
      <c r="J9" s="9">
        <v>5</v>
      </c>
      <c r="K9" s="9">
        <v>6</v>
      </c>
      <c r="L9" s="9">
        <v>7</v>
      </c>
      <c r="M9" s="9">
        <v>8</v>
      </c>
    </row>
    <row r="10" spans="1:19" s="29" customFormat="1" ht="15.75">
      <c r="A10" s="97">
        <v>1</v>
      </c>
      <c r="B10" s="108" t="s">
        <v>22</v>
      </c>
      <c r="C10" s="108" t="str">
        <f>'Пр. 7 к МП'!C9</f>
        <v>Управление муниципальными финансами и обеспечения деятельности администрации Туруханского района</v>
      </c>
      <c r="D10" s="55" t="s">
        <v>23</v>
      </c>
      <c r="E10" s="73">
        <f>E13+E14</f>
        <v>239435.25898</v>
      </c>
      <c r="F10" s="73">
        <f>F13+F14</f>
        <v>266767.647</v>
      </c>
      <c r="G10" s="73">
        <f>G13+G14</f>
        <v>251021.507</v>
      </c>
      <c r="H10" s="73">
        <f>H13+H14</f>
        <v>268115.89959000004</v>
      </c>
      <c r="I10" s="73">
        <f>I13+I14</f>
        <v>309430.67999999993</v>
      </c>
      <c r="J10" s="54">
        <f>J12+J13+J14</f>
        <v>457513.252</v>
      </c>
      <c r="K10" s="54">
        <f>K12+K13+K14</f>
        <v>411261.713</v>
      </c>
      <c r="L10" s="54">
        <f>L12+L13+L14</f>
        <v>408577.113</v>
      </c>
      <c r="M10" s="54">
        <f>J10+K10+L10</f>
        <v>1277352.078</v>
      </c>
      <c r="N10" s="58"/>
      <c r="O10" s="76">
        <f>SUM(E10:L10)</f>
        <v>2612123.07057</v>
      </c>
      <c r="P10" s="58"/>
      <c r="Q10" s="58"/>
      <c r="R10" s="58"/>
      <c r="S10" s="58"/>
    </row>
    <row r="11" spans="1:13" ht="15.75">
      <c r="A11" s="98"/>
      <c r="B11" s="109"/>
      <c r="C11" s="109"/>
      <c r="D11" s="42" t="s">
        <v>24</v>
      </c>
      <c r="E11" s="74"/>
      <c r="F11" s="74"/>
      <c r="G11" s="74"/>
      <c r="H11" s="74"/>
      <c r="I11" s="74"/>
      <c r="J11" s="20"/>
      <c r="K11" s="20"/>
      <c r="L11" s="20"/>
      <c r="M11" s="22"/>
    </row>
    <row r="12" spans="1:13" ht="15.75">
      <c r="A12" s="98"/>
      <c r="B12" s="109"/>
      <c r="C12" s="109"/>
      <c r="D12" s="42" t="s">
        <v>28</v>
      </c>
      <c r="E12" s="74"/>
      <c r="F12" s="74"/>
      <c r="G12" s="74"/>
      <c r="H12" s="74"/>
      <c r="I12" s="74"/>
      <c r="J12" s="20">
        <f>J19+J26+J33+J40</f>
        <v>18.9</v>
      </c>
      <c r="K12" s="20">
        <f>K19+K26+K33+K40</f>
        <v>19.8</v>
      </c>
      <c r="L12" s="20">
        <f>L19+L26+L33+L40</f>
        <v>20.9</v>
      </c>
      <c r="M12" s="22">
        <f>M19+M26+M33+M40</f>
        <v>59.6</v>
      </c>
    </row>
    <row r="13" spans="1:15" ht="15.75">
      <c r="A13" s="98"/>
      <c r="B13" s="109"/>
      <c r="C13" s="109"/>
      <c r="D13" s="42" t="s">
        <v>29</v>
      </c>
      <c r="E13" s="74">
        <v>13669.2</v>
      </c>
      <c r="F13" s="74">
        <f aca="true" t="shared" si="0" ref="F13:I14">F20+F27+F34+F41+F48</f>
        <v>13227.1</v>
      </c>
      <c r="G13" s="74">
        <f t="shared" si="0"/>
        <v>13178.9</v>
      </c>
      <c r="H13" s="74">
        <f t="shared" si="0"/>
        <v>13895.9</v>
      </c>
      <c r="I13" s="74">
        <f t="shared" si="0"/>
        <v>24220.6</v>
      </c>
      <c r="J13" s="22">
        <f aca="true" t="shared" si="1" ref="J13:L14">J20+J27+J34+J41+J48</f>
        <v>22354.421000000002</v>
      </c>
      <c r="K13" s="22">
        <f t="shared" si="1"/>
        <v>16798.399999999998</v>
      </c>
      <c r="L13" s="22">
        <f t="shared" si="1"/>
        <v>16798.399999999998</v>
      </c>
      <c r="M13" s="22">
        <f>M20+M27+M34</f>
        <v>45463.5</v>
      </c>
      <c r="O13" s="77">
        <f>SUM(E13:L13)</f>
        <v>134142.921</v>
      </c>
    </row>
    <row r="14" spans="1:15" ht="15.75">
      <c r="A14" s="98"/>
      <c r="B14" s="109"/>
      <c r="C14" s="109"/>
      <c r="D14" s="42" t="s">
        <v>25</v>
      </c>
      <c r="E14" s="74">
        <v>225766.05898</v>
      </c>
      <c r="F14" s="74">
        <f t="shared" si="0"/>
        <v>253540.547</v>
      </c>
      <c r="G14" s="74">
        <f t="shared" si="0"/>
        <v>237842.60700000002</v>
      </c>
      <c r="H14" s="74">
        <f t="shared" si="0"/>
        <v>254219.99959000002</v>
      </c>
      <c r="I14" s="74">
        <f t="shared" si="0"/>
        <v>285210.07999999996</v>
      </c>
      <c r="J14" s="22">
        <f t="shared" si="1"/>
        <v>435139.931</v>
      </c>
      <c r="K14" s="22">
        <f t="shared" si="1"/>
        <v>394443.513</v>
      </c>
      <c r="L14" s="22">
        <f t="shared" si="1"/>
        <v>391757.813</v>
      </c>
      <c r="M14" s="22">
        <f>M21+M28+M35</f>
        <v>905859.514</v>
      </c>
      <c r="O14" s="77">
        <f>SUM(E14:L14)</f>
        <v>2477920.54957</v>
      </c>
    </row>
    <row r="15" spans="1:13" ht="15.75">
      <c r="A15" s="98"/>
      <c r="B15" s="109"/>
      <c r="C15" s="109"/>
      <c r="D15" s="42" t="s">
        <v>30</v>
      </c>
      <c r="E15" s="74"/>
      <c r="F15" s="74"/>
      <c r="G15" s="74"/>
      <c r="H15" s="74"/>
      <c r="I15" s="74"/>
      <c r="J15" s="22"/>
      <c r="K15" s="22"/>
      <c r="L15" s="22"/>
      <c r="M15" s="22"/>
    </row>
    <row r="16" spans="1:13" ht="15.75">
      <c r="A16" s="99"/>
      <c r="B16" s="110"/>
      <c r="C16" s="110"/>
      <c r="D16" s="42" t="s">
        <v>26</v>
      </c>
      <c r="E16" s="74"/>
      <c r="F16" s="74"/>
      <c r="G16" s="74"/>
      <c r="H16" s="74"/>
      <c r="I16" s="74"/>
      <c r="J16" s="22"/>
      <c r="K16" s="22"/>
      <c r="L16" s="22"/>
      <c r="M16" s="22"/>
    </row>
    <row r="17" spans="1:15" s="29" customFormat="1" ht="15.75">
      <c r="A17" s="97">
        <v>2</v>
      </c>
      <c r="B17" s="108" t="s">
        <v>13</v>
      </c>
      <c r="C17" s="108" t="str">
        <f>'Пр. 7 к МП'!C13</f>
        <v>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</v>
      </c>
      <c r="D17" s="55" t="s">
        <v>23</v>
      </c>
      <c r="E17" s="73">
        <f aca="true" t="shared" si="2" ref="E17:L17">E20+E21</f>
        <v>223192.877</v>
      </c>
      <c r="F17" s="73">
        <f t="shared" si="2"/>
        <v>250770.334</v>
      </c>
      <c r="G17" s="73">
        <f t="shared" si="2"/>
        <v>230493.562</v>
      </c>
      <c r="H17" s="73">
        <f t="shared" si="2"/>
        <v>238487.77181</v>
      </c>
      <c r="I17" s="73">
        <f t="shared" si="2"/>
        <v>274209.315</v>
      </c>
      <c r="J17" s="54">
        <f t="shared" si="2"/>
        <v>317688.53900000005</v>
      </c>
      <c r="K17" s="54">
        <f t="shared" si="2"/>
        <v>274163.513</v>
      </c>
      <c r="L17" s="54">
        <f t="shared" si="2"/>
        <v>271477.813</v>
      </c>
      <c r="M17" s="54">
        <f>J17+K17+L17</f>
        <v>863329.865</v>
      </c>
      <c r="O17" s="76">
        <f>SUM(E17:L17)</f>
        <v>2080483.7248100003</v>
      </c>
    </row>
    <row r="18" spans="1:13" ht="15.75">
      <c r="A18" s="98"/>
      <c r="B18" s="109"/>
      <c r="C18" s="109"/>
      <c r="D18" s="42" t="s">
        <v>24</v>
      </c>
      <c r="E18" s="74"/>
      <c r="F18" s="74"/>
      <c r="G18" s="74"/>
      <c r="H18" s="74"/>
      <c r="I18" s="74"/>
      <c r="J18" s="23"/>
      <c r="K18" s="23"/>
      <c r="L18" s="23"/>
      <c r="M18" s="23"/>
    </row>
    <row r="19" spans="1:13" ht="15.75">
      <c r="A19" s="98"/>
      <c r="B19" s="109"/>
      <c r="C19" s="109"/>
      <c r="D19" s="42" t="s">
        <v>28</v>
      </c>
      <c r="E19" s="74"/>
      <c r="F19" s="74"/>
      <c r="G19" s="74"/>
      <c r="H19" s="74"/>
      <c r="I19" s="74"/>
      <c r="J19" s="22"/>
      <c r="K19" s="22"/>
      <c r="L19" s="22"/>
      <c r="M19" s="22"/>
    </row>
    <row r="20" spans="1:15" ht="15.75">
      <c r="A20" s="98"/>
      <c r="B20" s="109"/>
      <c r="C20" s="109"/>
      <c r="D20" s="42" t="s">
        <v>29</v>
      </c>
      <c r="E20" s="74">
        <v>13669.2</v>
      </c>
      <c r="F20" s="74">
        <v>13227.1</v>
      </c>
      <c r="G20" s="74">
        <v>13178.9</v>
      </c>
      <c r="H20" s="74">
        <v>13895.9</v>
      </c>
      <c r="I20" s="74">
        <v>24220.6</v>
      </c>
      <c r="J20" s="22">
        <f>'Пр.2 к 1ПП'!H11</f>
        <v>18743.9</v>
      </c>
      <c r="K20" s="22">
        <f>'Пр.2 к 1ПП'!I11</f>
        <v>13359.8</v>
      </c>
      <c r="L20" s="22">
        <f>'Пр.2 к 1ПП'!J11</f>
        <v>13359.8</v>
      </c>
      <c r="M20" s="22">
        <f>J20+K20+L20</f>
        <v>45463.5</v>
      </c>
      <c r="O20" s="77">
        <f>SUM(E20:L20)</f>
        <v>123655.20000000001</v>
      </c>
    </row>
    <row r="21" spans="1:15" ht="15.75">
      <c r="A21" s="98"/>
      <c r="B21" s="109"/>
      <c r="C21" s="109"/>
      <c r="D21" s="42" t="s">
        <v>25</v>
      </c>
      <c r="E21" s="74">
        <v>209523.677</v>
      </c>
      <c r="F21" s="74">
        <v>237543.234</v>
      </c>
      <c r="G21" s="74">
        <v>217314.662</v>
      </c>
      <c r="H21" s="74">
        <v>224591.87181</v>
      </c>
      <c r="I21" s="74">
        <v>249988.715</v>
      </c>
      <c r="J21" s="158">
        <f>'Пр.2 к 1ПП'!H13+'Пр.2 к 1ПП'!H15+'Пр.2 к 1ПП'!H18</f>
        <v>298944.639</v>
      </c>
      <c r="K21" s="22">
        <f>'Пр.2 к 1ПП'!I13+'Пр.2 к 1ПП'!I15+'Пр.2 к 1ПП'!I18</f>
        <v>260803.713</v>
      </c>
      <c r="L21" s="22">
        <f>'Пр.2 к 1ПП'!J13+'Пр.2 к 1ПП'!J15+'Пр.2 к 1ПП'!J18</f>
        <v>258118.013</v>
      </c>
      <c r="M21" s="22">
        <f>J21+K21+L21</f>
        <v>817866.365</v>
      </c>
      <c r="O21" s="77">
        <f>SUM(E21:L21)</f>
        <v>1956828.52481</v>
      </c>
    </row>
    <row r="22" spans="1:13" ht="15.75">
      <c r="A22" s="98"/>
      <c r="B22" s="109"/>
      <c r="C22" s="109"/>
      <c r="D22" s="42" t="s">
        <v>30</v>
      </c>
      <c r="E22" s="74"/>
      <c r="F22" s="74"/>
      <c r="G22" s="74"/>
      <c r="H22" s="74"/>
      <c r="I22" s="74"/>
      <c r="J22" s="22"/>
      <c r="K22" s="22"/>
      <c r="L22" s="22"/>
      <c r="M22" s="22"/>
    </row>
    <row r="23" spans="1:13" ht="15.75">
      <c r="A23" s="99"/>
      <c r="B23" s="110"/>
      <c r="C23" s="110"/>
      <c r="D23" s="42" t="s">
        <v>26</v>
      </c>
      <c r="E23" s="74"/>
      <c r="F23" s="74"/>
      <c r="G23" s="74"/>
      <c r="H23" s="74"/>
      <c r="I23" s="74"/>
      <c r="J23" s="22"/>
      <c r="K23" s="22"/>
      <c r="L23" s="22"/>
      <c r="M23" s="22"/>
    </row>
    <row r="24" spans="1:15" s="29" customFormat="1" ht="15.75">
      <c r="A24" s="97">
        <v>3</v>
      </c>
      <c r="B24" s="108" t="s">
        <v>15</v>
      </c>
      <c r="C24" s="108" t="str">
        <f>'Пр. 7 к МП'!C16</f>
        <v>Управление муниципальным долгом Туруханского района</v>
      </c>
      <c r="D24" s="55" t="s">
        <v>23</v>
      </c>
      <c r="E24" s="73">
        <f aca="true" t="shared" si="3" ref="E24:L24">E27+E28</f>
        <v>0</v>
      </c>
      <c r="F24" s="73">
        <f t="shared" si="3"/>
        <v>0</v>
      </c>
      <c r="G24" s="73">
        <f t="shared" si="3"/>
        <v>4290.646</v>
      </c>
      <c r="H24" s="73">
        <f t="shared" si="3"/>
        <v>13554.55778</v>
      </c>
      <c r="I24" s="73">
        <f t="shared" si="3"/>
        <v>18000</v>
      </c>
      <c r="J24" s="54">
        <f t="shared" si="3"/>
        <v>3100</v>
      </c>
      <c r="K24" s="54">
        <f t="shared" si="3"/>
        <v>20000</v>
      </c>
      <c r="L24" s="54">
        <f t="shared" si="3"/>
        <v>20000</v>
      </c>
      <c r="M24" s="54">
        <f>J24+K24+L24</f>
        <v>43100</v>
      </c>
      <c r="O24" s="76">
        <f>SUM(E24:L24)</f>
        <v>78945.20378</v>
      </c>
    </row>
    <row r="25" spans="1:13" ht="15.75">
      <c r="A25" s="98"/>
      <c r="B25" s="109"/>
      <c r="C25" s="109"/>
      <c r="D25" s="42" t="s">
        <v>24</v>
      </c>
      <c r="E25" s="74"/>
      <c r="F25" s="74"/>
      <c r="G25" s="74"/>
      <c r="H25" s="74"/>
      <c r="I25" s="74"/>
      <c r="J25" s="23"/>
      <c r="K25" s="23"/>
      <c r="L25" s="23"/>
      <c r="M25" s="23"/>
    </row>
    <row r="26" spans="1:13" ht="15.75">
      <c r="A26" s="98"/>
      <c r="B26" s="109"/>
      <c r="C26" s="109"/>
      <c r="D26" s="42" t="s">
        <v>28</v>
      </c>
      <c r="E26" s="74"/>
      <c r="F26" s="74"/>
      <c r="G26" s="74"/>
      <c r="H26" s="74"/>
      <c r="I26" s="74"/>
      <c r="J26" s="22"/>
      <c r="K26" s="22"/>
      <c r="L26" s="22"/>
      <c r="M26" s="22"/>
    </row>
    <row r="27" spans="1:13" ht="15.75">
      <c r="A27" s="98"/>
      <c r="B27" s="109"/>
      <c r="C27" s="109"/>
      <c r="D27" s="42" t="s">
        <v>29</v>
      </c>
      <c r="E27" s="74">
        <v>0</v>
      </c>
      <c r="F27" s="74">
        <v>0</v>
      </c>
      <c r="G27" s="74"/>
      <c r="H27" s="74"/>
      <c r="I27" s="74"/>
      <c r="J27" s="22"/>
      <c r="K27" s="22"/>
      <c r="L27" s="22"/>
      <c r="M27" s="22"/>
    </row>
    <row r="28" spans="1:15" ht="15.75">
      <c r="A28" s="98"/>
      <c r="B28" s="109"/>
      <c r="C28" s="109"/>
      <c r="D28" s="42" t="s">
        <v>25</v>
      </c>
      <c r="E28" s="74">
        <v>0</v>
      </c>
      <c r="F28" s="74">
        <v>0</v>
      </c>
      <c r="G28" s="74">
        <v>4290.646</v>
      </c>
      <c r="H28" s="74">
        <v>13554.55778</v>
      </c>
      <c r="I28" s="74">
        <v>18000</v>
      </c>
      <c r="J28" s="158">
        <f>'Пр. 7 к МП'!I18</f>
        <v>3100</v>
      </c>
      <c r="K28" s="22">
        <v>20000</v>
      </c>
      <c r="L28" s="22">
        <v>20000</v>
      </c>
      <c r="M28" s="22">
        <f>J28+K28+L28</f>
        <v>43100</v>
      </c>
      <c r="O28" s="77">
        <f>SUM(E28:L28)</f>
        <v>78945.20378</v>
      </c>
    </row>
    <row r="29" spans="1:13" ht="15.75">
      <c r="A29" s="98"/>
      <c r="B29" s="109"/>
      <c r="C29" s="109"/>
      <c r="D29" s="42" t="s">
        <v>30</v>
      </c>
      <c r="E29" s="74"/>
      <c r="F29" s="74"/>
      <c r="G29" s="74"/>
      <c r="H29" s="74"/>
      <c r="I29" s="74"/>
      <c r="J29" s="22"/>
      <c r="K29" s="22"/>
      <c r="L29" s="22"/>
      <c r="M29" s="22"/>
    </row>
    <row r="30" spans="1:13" ht="15.75">
      <c r="A30" s="99"/>
      <c r="B30" s="110"/>
      <c r="C30" s="110"/>
      <c r="D30" s="42" t="s">
        <v>26</v>
      </c>
      <c r="E30" s="74"/>
      <c r="F30" s="74"/>
      <c r="G30" s="74"/>
      <c r="H30" s="74"/>
      <c r="I30" s="74"/>
      <c r="J30" s="22"/>
      <c r="K30" s="22"/>
      <c r="L30" s="22"/>
      <c r="M30" s="22"/>
    </row>
    <row r="31" spans="1:15" s="29" customFormat="1" ht="15.75">
      <c r="A31" s="97">
        <v>4</v>
      </c>
      <c r="B31" s="108" t="s">
        <v>16</v>
      </c>
      <c r="C31" s="108" t="str">
        <f>'Пр. 7 к МП'!C19</f>
        <v>Обеспечение реализации муниципальной программы и прочие мероприятия, организация и осуществление внутреннего муниципального финансового контроля и контроля в сфере закупок Туруханского района</v>
      </c>
      <c r="D31" s="55" t="s">
        <v>23</v>
      </c>
      <c r="E31" s="73">
        <f aca="true" t="shared" si="4" ref="E31:L31">E34+E35</f>
        <v>16242.238</v>
      </c>
      <c r="F31" s="73">
        <f t="shared" si="4"/>
        <v>15997.313</v>
      </c>
      <c r="G31" s="73">
        <f t="shared" si="4"/>
        <v>16237.299</v>
      </c>
      <c r="H31" s="73">
        <f t="shared" si="4"/>
        <v>16073.57</v>
      </c>
      <c r="I31" s="73">
        <f t="shared" si="4"/>
        <v>17221.365</v>
      </c>
      <c r="J31" s="54">
        <f t="shared" si="4"/>
        <v>24824.383</v>
      </c>
      <c r="K31" s="54">
        <f t="shared" si="4"/>
        <v>10034.383</v>
      </c>
      <c r="L31" s="54">
        <f t="shared" si="4"/>
        <v>10034.383</v>
      </c>
      <c r="M31" s="54">
        <f>J31+K31+L31</f>
        <v>44893.149000000005</v>
      </c>
      <c r="O31" s="76">
        <f>SUM(E31:L31)</f>
        <v>126664.93400000001</v>
      </c>
    </row>
    <row r="32" spans="1:13" ht="15.75">
      <c r="A32" s="98"/>
      <c r="B32" s="109"/>
      <c r="C32" s="109"/>
      <c r="D32" s="42" t="s">
        <v>24</v>
      </c>
      <c r="E32" s="74"/>
      <c r="F32" s="74"/>
      <c r="G32" s="74"/>
      <c r="H32" s="74"/>
      <c r="I32" s="74"/>
      <c r="J32" s="22"/>
      <c r="K32" s="22"/>
      <c r="L32" s="22"/>
      <c r="M32" s="22"/>
    </row>
    <row r="33" spans="1:13" ht="15.75">
      <c r="A33" s="98"/>
      <c r="B33" s="109"/>
      <c r="C33" s="109"/>
      <c r="D33" s="42" t="s">
        <v>28</v>
      </c>
      <c r="E33" s="74"/>
      <c r="F33" s="74"/>
      <c r="G33" s="74"/>
      <c r="H33" s="74"/>
      <c r="I33" s="74"/>
      <c r="J33" s="22"/>
      <c r="K33" s="22"/>
      <c r="L33" s="22"/>
      <c r="M33" s="22"/>
    </row>
    <row r="34" spans="1:13" ht="15.75">
      <c r="A34" s="98"/>
      <c r="B34" s="109"/>
      <c r="C34" s="109"/>
      <c r="D34" s="42" t="s">
        <v>29</v>
      </c>
      <c r="E34" s="74"/>
      <c r="F34" s="74"/>
      <c r="G34" s="74"/>
      <c r="H34" s="74"/>
      <c r="I34" s="74"/>
      <c r="J34" s="22"/>
      <c r="K34" s="22"/>
      <c r="L34" s="22"/>
      <c r="M34" s="22"/>
    </row>
    <row r="35" spans="1:15" ht="15.75">
      <c r="A35" s="98"/>
      <c r="B35" s="109"/>
      <c r="C35" s="109"/>
      <c r="D35" s="42" t="s">
        <v>25</v>
      </c>
      <c r="E35" s="74">
        <v>16242.238</v>
      </c>
      <c r="F35" s="74">
        <v>15997.313</v>
      </c>
      <c r="G35" s="74">
        <v>16237.299</v>
      </c>
      <c r="H35" s="74">
        <v>16073.57</v>
      </c>
      <c r="I35" s="74">
        <v>17221.365</v>
      </c>
      <c r="J35" s="158">
        <f>'Пр. 7 к МП'!I21</f>
        <v>24824.383</v>
      </c>
      <c r="K35" s="22">
        <v>10034.383</v>
      </c>
      <c r="L35" s="22">
        <v>10034.383</v>
      </c>
      <c r="M35" s="22">
        <f>J35+K35+L35</f>
        <v>44893.149000000005</v>
      </c>
      <c r="O35" s="77">
        <f>SUM(E35:L35)</f>
        <v>126664.93400000001</v>
      </c>
    </row>
    <row r="36" spans="1:13" ht="15.75">
      <c r="A36" s="98"/>
      <c r="B36" s="109"/>
      <c r="C36" s="109"/>
      <c r="D36" s="42" t="s">
        <v>30</v>
      </c>
      <c r="E36" s="74"/>
      <c r="F36" s="74"/>
      <c r="G36" s="74"/>
      <c r="H36" s="74"/>
      <c r="I36" s="74"/>
      <c r="J36" s="22"/>
      <c r="K36" s="22"/>
      <c r="L36" s="22"/>
      <c r="M36" s="22"/>
    </row>
    <row r="37" spans="1:13" ht="15.75">
      <c r="A37" s="99"/>
      <c r="B37" s="110"/>
      <c r="C37" s="110"/>
      <c r="D37" s="42" t="s">
        <v>26</v>
      </c>
      <c r="E37" s="74"/>
      <c r="F37" s="74"/>
      <c r="G37" s="74"/>
      <c r="H37" s="74"/>
      <c r="I37" s="74"/>
      <c r="J37" s="20"/>
      <c r="K37" s="20"/>
      <c r="L37" s="20"/>
      <c r="M37" s="22"/>
    </row>
    <row r="38" spans="1:15" s="59" customFormat="1" ht="15" customHeight="1">
      <c r="A38" s="97">
        <v>5</v>
      </c>
      <c r="B38" s="108" t="s">
        <v>54</v>
      </c>
      <c r="C38" s="108" t="str">
        <f>'Пр. 7 к МП'!C22</f>
        <v>Обеспечение деятельности администрации Туруханского района</v>
      </c>
      <c r="D38" s="55" t="s">
        <v>23</v>
      </c>
      <c r="E38" s="73">
        <f>E41+E42</f>
        <v>0</v>
      </c>
      <c r="F38" s="73">
        <f>F41+F42</f>
        <v>0</v>
      </c>
      <c r="G38" s="73">
        <f>G41+G42</f>
        <v>0</v>
      </c>
      <c r="H38" s="73">
        <f>H41+H42</f>
        <v>0</v>
      </c>
      <c r="I38" s="73">
        <f>I41+I42</f>
        <v>0</v>
      </c>
      <c r="J38" s="54">
        <f>J41+J42+J40</f>
        <v>111900.32999999999</v>
      </c>
      <c r="K38" s="54">
        <f>K41+K42+K40</f>
        <v>107063.81700000001</v>
      </c>
      <c r="L38" s="54">
        <f>L41+L42+L40</f>
        <v>107064.917</v>
      </c>
      <c r="M38" s="54">
        <f>J38+K38+L38</f>
        <v>326029.064</v>
      </c>
      <c r="O38" s="76">
        <f>SUM(E38:L38)</f>
        <v>326029.064</v>
      </c>
    </row>
    <row r="39" spans="1:15" s="60" customFormat="1" ht="15" customHeight="1">
      <c r="A39" s="98"/>
      <c r="B39" s="109"/>
      <c r="C39" s="109"/>
      <c r="D39" s="42" t="s">
        <v>24</v>
      </c>
      <c r="E39" s="74"/>
      <c r="F39" s="74"/>
      <c r="G39" s="74"/>
      <c r="H39" s="74"/>
      <c r="I39" s="74"/>
      <c r="J39" s="22"/>
      <c r="K39" s="22"/>
      <c r="L39" s="22"/>
      <c r="M39" s="22"/>
      <c r="O39" s="16"/>
    </row>
    <row r="40" spans="1:15" s="60" customFormat="1" ht="15" customHeight="1">
      <c r="A40" s="98"/>
      <c r="B40" s="109"/>
      <c r="C40" s="109"/>
      <c r="D40" s="42" t="s">
        <v>28</v>
      </c>
      <c r="E40" s="74"/>
      <c r="F40" s="74"/>
      <c r="G40" s="74"/>
      <c r="H40" s="74"/>
      <c r="I40" s="74"/>
      <c r="J40" s="22">
        <v>18.9</v>
      </c>
      <c r="K40" s="22">
        <v>19.8</v>
      </c>
      <c r="L40" s="22">
        <v>20.9</v>
      </c>
      <c r="M40" s="22">
        <f>J40+K40+L40</f>
        <v>59.6</v>
      </c>
      <c r="O40" s="77">
        <f>SUM(E40:L40)</f>
        <v>59.6</v>
      </c>
    </row>
    <row r="41" spans="1:15" s="60" customFormat="1" ht="15" customHeight="1">
      <c r="A41" s="98"/>
      <c r="B41" s="109"/>
      <c r="C41" s="109"/>
      <c r="D41" s="42" t="s">
        <v>29</v>
      </c>
      <c r="E41" s="74"/>
      <c r="F41" s="74"/>
      <c r="G41" s="74"/>
      <c r="H41" s="74"/>
      <c r="I41" s="74"/>
      <c r="J41" s="22">
        <v>3610.521</v>
      </c>
      <c r="K41" s="22">
        <v>3438.6</v>
      </c>
      <c r="L41" s="22">
        <v>3438.6</v>
      </c>
      <c r="M41" s="22">
        <f>J41+K41+L41</f>
        <v>10487.721</v>
      </c>
      <c r="O41" s="77">
        <f>SUM(E41:L41)</f>
        <v>10487.721</v>
      </c>
    </row>
    <row r="42" spans="1:15" s="60" customFormat="1" ht="15" customHeight="1">
      <c r="A42" s="98"/>
      <c r="B42" s="109"/>
      <c r="C42" s="109"/>
      <c r="D42" s="42" t="s">
        <v>25</v>
      </c>
      <c r="E42" s="74"/>
      <c r="F42" s="74"/>
      <c r="G42" s="74"/>
      <c r="H42" s="74"/>
      <c r="I42" s="74"/>
      <c r="J42" s="22">
        <v>108270.909</v>
      </c>
      <c r="K42" s="22">
        <v>103605.417</v>
      </c>
      <c r="L42" s="22">
        <v>103605.417</v>
      </c>
      <c r="M42" s="22">
        <f>J42+K42+L42</f>
        <v>315481.743</v>
      </c>
      <c r="O42" s="77">
        <f>SUM(E42:L42)</f>
        <v>315481.743</v>
      </c>
    </row>
    <row r="43" spans="1:13" s="60" customFormat="1" ht="15" customHeight="1">
      <c r="A43" s="98"/>
      <c r="B43" s="109"/>
      <c r="C43" s="109"/>
      <c r="D43" s="42" t="s">
        <v>30</v>
      </c>
      <c r="E43" s="74"/>
      <c r="F43" s="74"/>
      <c r="G43" s="74"/>
      <c r="H43" s="74"/>
      <c r="I43" s="74"/>
      <c r="J43" s="22"/>
      <c r="K43" s="22"/>
      <c r="L43" s="22"/>
      <c r="M43" s="22"/>
    </row>
    <row r="44" spans="1:13" s="60" customFormat="1" ht="15" customHeight="1">
      <c r="A44" s="99"/>
      <c r="B44" s="110"/>
      <c r="C44" s="110"/>
      <c r="D44" s="42" t="s">
        <v>26</v>
      </c>
      <c r="E44" s="74"/>
      <c r="F44" s="74"/>
      <c r="G44" s="74"/>
      <c r="H44" s="74"/>
      <c r="I44" s="74"/>
      <c r="J44" s="20"/>
      <c r="K44" s="20"/>
      <c r="L44" s="20"/>
      <c r="M44" s="22"/>
    </row>
    <row r="45" spans="1:13" s="59" customFormat="1" ht="15" customHeight="1">
      <c r="A45" s="97">
        <v>6</v>
      </c>
      <c r="B45" s="108" t="s">
        <v>55</v>
      </c>
      <c r="C45" s="108" t="str">
        <f>'Пр. 7 к МП'!C25</f>
        <v>Противодействие коррупции</v>
      </c>
      <c r="D45" s="55" t="s">
        <v>23</v>
      </c>
      <c r="E45" s="73">
        <f aca="true" t="shared" si="5" ref="E45:L45">E48+E49</f>
        <v>0</v>
      </c>
      <c r="F45" s="73">
        <f t="shared" si="5"/>
        <v>0</v>
      </c>
      <c r="G45" s="73">
        <f t="shared" si="5"/>
        <v>0</v>
      </c>
      <c r="H45" s="73">
        <f t="shared" si="5"/>
        <v>0</v>
      </c>
      <c r="I45" s="73">
        <f t="shared" si="5"/>
        <v>0</v>
      </c>
      <c r="J45" s="54">
        <f t="shared" si="5"/>
        <v>0</v>
      </c>
      <c r="K45" s="54">
        <f t="shared" si="5"/>
        <v>0</v>
      </c>
      <c r="L45" s="54">
        <f t="shared" si="5"/>
        <v>0</v>
      </c>
      <c r="M45" s="54">
        <f>J45+K45+L45</f>
        <v>0</v>
      </c>
    </row>
    <row r="46" spans="1:13" s="60" customFormat="1" ht="15.75">
      <c r="A46" s="98"/>
      <c r="B46" s="109"/>
      <c r="C46" s="109"/>
      <c r="D46" s="42" t="s">
        <v>24</v>
      </c>
      <c r="E46" s="74"/>
      <c r="F46" s="74"/>
      <c r="G46" s="74"/>
      <c r="H46" s="74"/>
      <c r="I46" s="74"/>
      <c r="J46" s="22"/>
      <c r="K46" s="22"/>
      <c r="L46" s="22"/>
      <c r="M46" s="22"/>
    </row>
    <row r="47" spans="1:13" s="60" customFormat="1" ht="15" customHeight="1">
      <c r="A47" s="98"/>
      <c r="B47" s="109"/>
      <c r="C47" s="109"/>
      <c r="D47" s="42" t="s">
        <v>28</v>
      </c>
      <c r="E47" s="74"/>
      <c r="F47" s="74"/>
      <c r="G47" s="74"/>
      <c r="H47" s="74"/>
      <c r="I47" s="74"/>
      <c r="J47" s="22"/>
      <c r="K47" s="22"/>
      <c r="L47" s="22"/>
      <c r="M47" s="22"/>
    </row>
    <row r="48" spans="1:13" s="60" customFormat="1" ht="15" customHeight="1">
      <c r="A48" s="98"/>
      <c r="B48" s="109"/>
      <c r="C48" s="109"/>
      <c r="D48" s="42" t="s">
        <v>29</v>
      </c>
      <c r="E48" s="74"/>
      <c r="F48" s="74"/>
      <c r="G48" s="74"/>
      <c r="H48" s="74"/>
      <c r="I48" s="74"/>
      <c r="J48" s="22"/>
      <c r="K48" s="22"/>
      <c r="L48" s="22"/>
      <c r="M48" s="22"/>
    </row>
    <row r="49" spans="1:13" s="60" customFormat="1" ht="15" customHeight="1">
      <c r="A49" s="98"/>
      <c r="B49" s="109"/>
      <c r="C49" s="109"/>
      <c r="D49" s="42" t="s">
        <v>25</v>
      </c>
      <c r="E49" s="74"/>
      <c r="F49" s="74"/>
      <c r="G49" s="74"/>
      <c r="H49" s="74"/>
      <c r="I49" s="74"/>
      <c r="J49" s="22">
        <v>0</v>
      </c>
      <c r="K49" s="22">
        <v>0</v>
      </c>
      <c r="L49" s="22">
        <v>0</v>
      </c>
      <c r="M49" s="22">
        <f>J49+K49+L49</f>
        <v>0</v>
      </c>
    </row>
    <row r="50" spans="1:13" s="60" customFormat="1" ht="15" customHeight="1">
      <c r="A50" s="98"/>
      <c r="B50" s="109"/>
      <c r="C50" s="109"/>
      <c r="D50" s="42" t="s">
        <v>30</v>
      </c>
      <c r="E50" s="74"/>
      <c r="F50" s="74"/>
      <c r="G50" s="74"/>
      <c r="H50" s="74"/>
      <c r="I50" s="74"/>
      <c r="J50" s="22"/>
      <c r="K50" s="22"/>
      <c r="L50" s="22"/>
      <c r="M50" s="22"/>
    </row>
    <row r="51" spans="1:13" s="60" customFormat="1" ht="15" customHeight="1">
      <c r="A51" s="99"/>
      <c r="B51" s="110"/>
      <c r="C51" s="110"/>
      <c r="D51" s="42" t="s">
        <v>26</v>
      </c>
      <c r="E51" s="74"/>
      <c r="F51" s="74"/>
      <c r="G51" s="74"/>
      <c r="H51" s="74"/>
      <c r="I51" s="74"/>
      <c r="J51" s="20"/>
      <c r="K51" s="20"/>
      <c r="L51" s="20"/>
      <c r="M51" s="22"/>
    </row>
    <row r="52" spans="5:9" s="60" customFormat="1" ht="15" customHeight="1">
      <c r="E52" s="72"/>
      <c r="F52" s="72"/>
      <c r="G52" s="72"/>
      <c r="H52" s="72"/>
      <c r="I52" s="72"/>
    </row>
    <row r="53" spans="5:9" s="60" customFormat="1" ht="15" customHeight="1">
      <c r="E53" s="70"/>
      <c r="F53" s="70"/>
      <c r="G53" s="70"/>
      <c r="H53" s="70"/>
      <c r="I53" s="70"/>
    </row>
    <row r="54" spans="5:9" s="60" customFormat="1" ht="15" customHeight="1">
      <c r="E54" s="70"/>
      <c r="F54" s="70"/>
      <c r="G54" s="70"/>
      <c r="H54" s="70"/>
      <c r="I54" s="70"/>
    </row>
    <row r="55" spans="5:9" s="60" customFormat="1" ht="15" customHeight="1">
      <c r="E55" s="70"/>
      <c r="F55" s="70"/>
      <c r="G55" s="70"/>
      <c r="H55" s="70"/>
      <c r="I55" s="70"/>
    </row>
    <row r="56" spans="5:9" s="60" customFormat="1" ht="15" customHeight="1">
      <c r="E56" s="70"/>
      <c r="F56" s="70"/>
      <c r="G56" s="70"/>
      <c r="H56" s="70"/>
      <c r="I56" s="70"/>
    </row>
    <row r="57" spans="5:9" s="60" customFormat="1" ht="15" customHeight="1">
      <c r="E57" s="70"/>
      <c r="F57" s="70"/>
      <c r="G57" s="70"/>
      <c r="H57" s="70"/>
      <c r="I57" s="70"/>
    </row>
    <row r="58" spans="5:9" s="60" customFormat="1" ht="15" customHeight="1">
      <c r="E58" s="70"/>
      <c r="F58" s="70"/>
      <c r="G58" s="70"/>
      <c r="H58" s="70"/>
      <c r="I58" s="70"/>
    </row>
    <row r="59" spans="5:9" s="60" customFormat="1" ht="15" customHeight="1">
      <c r="E59" s="70"/>
      <c r="F59" s="70"/>
      <c r="G59" s="70"/>
      <c r="H59" s="70"/>
      <c r="I59" s="70"/>
    </row>
    <row r="60" spans="5:9" s="60" customFormat="1" ht="15" customHeight="1">
      <c r="E60" s="70"/>
      <c r="F60" s="70"/>
      <c r="G60" s="70"/>
      <c r="H60" s="70"/>
      <c r="I60" s="70"/>
    </row>
    <row r="61" spans="5:9" s="60" customFormat="1" ht="15" customHeight="1">
      <c r="E61" s="70"/>
      <c r="F61" s="70"/>
      <c r="G61" s="70"/>
      <c r="H61" s="70"/>
      <c r="I61" s="70"/>
    </row>
    <row r="62" spans="5:9" s="60" customFormat="1" ht="15" customHeight="1">
      <c r="E62" s="70"/>
      <c r="F62" s="70"/>
      <c r="G62" s="70"/>
      <c r="H62" s="70"/>
      <c r="I62" s="70"/>
    </row>
    <row r="63" spans="5:9" s="60" customFormat="1" ht="15" customHeight="1">
      <c r="E63" s="70"/>
      <c r="F63" s="70"/>
      <c r="G63" s="70"/>
      <c r="H63" s="70"/>
      <c r="I63" s="70"/>
    </row>
    <row r="64" spans="5:9" s="60" customFormat="1" ht="15" customHeight="1">
      <c r="E64" s="70"/>
      <c r="F64" s="70"/>
      <c r="G64" s="70"/>
      <c r="H64" s="70"/>
      <c r="I64" s="70"/>
    </row>
    <row r="65" spans="5:9" s="60" customFormat="1" ht="15" customHeight="1">
      <c r="E65" s="70"/>
      <c r="F65" s="70"/>
      <c r="G65" s="70"/>
      <c r="H65" s="70"/>
      <c r="I65" s="70"/>
    </row>
    <row r="66" spans="5:9" s="60" customFormat="1" ht="15" customHeight="1">
      <c r="E66" s="70"/>
      <c r="F66" s="70"/>
      <c r="G66" s="70"/>
      <c r="H66" s="70"/>
      <c r="I66" s="70"/>
    </row>
    <row r="67" spans="5:9" s="60" customFormat="1" ht="15" customHeight="1">
      <c r="E67" s="70"/>
      <c r="F67" s="70"/>
      <c r="G67" s="70"/>
      <c r="H67" s="70"/>
      <c r="I67" s="70"/>
    </row>
    <row r="68" spans="5:9" s="60" customFormat="1" ht="15" customHeight="1">
      <c r="E68" s="70"/>
      <c r="F68" s="70"/>
      <c r="G68" s="70"/>
      <c r="H68" s="70"/>
      <c r="I68" s="70"/>
    </row>
    <row r="69" spans="5:9" s="60" customFormat="1" ht="15" customHeight="1">
      <c r="E69" s="70"/>
      <c r="F69" s="70"/>
      <c r="G69" s="70"/>
      <c r="H69" s="70"/>
      <c r="I69" s="70"/>
    </row>
    <row r="70" spans="5:9" s="60" customFormat="1" ht="15" customHeight="1">
      <c r="E70" s="70"/>
      <c r="F70" s="70"/>
      <c r="G70" s="70"/>
      <c r="H70" s="70"/>
      <c r="I70" s="70"/>
    </row>
    <row r="71" spans="5:9" s="60" customFormat="1" ht="15" customHeight="1">
      <c r="E71" s="70"/>
      <c r="F71" s="70"/>
      <c r="G71" s="70"/>
      <c r="H71" s="70"/>
      <c r="I71" s="70"/>
    </row>
    <row r="72" spans="5:9" s="60" customFormat="1" ht="15" customHeight="1">
      <c r="E72" s="70"/>
      <c r="F72" s="70"/>
      <c r="G72" s="70"/>
      <c r="H72" s="70"/>
      <c r="I72" s="70"/>
    </row>
    <row r="73" spans="5:9" s="60" customFormat="1" ht="15" customHeight="1">
      <c r="E73" s="70"/>
      <c r="F73" s="70"/>
      <c r="G73" s="70"/>
      <c r="H73" s="70"/>
      <c r="I73" s="70"/>
    </row>
    <row r="74" spans="5:9" s="60" customFormat="1" ht="15" customHeight="1">
      <c r="E74" s="70"/>
      <c r="F74" s="70"/>
      <c r="G74" s="70"/>
      <c r="H74" s="70"/>
      <c r="I74" s="70"/>
    </row>
    <row r="75" spans="5:9" s="60" customFormat="1" ht="15" customHeight="1">
      <c r="E75" s="70"/>
      <c r="F75" s="70"/>
      <c r="G75" s="70"/>
      <c r="H75" s="70"/>
      <c r="I75" s="70"/>
    </row>
    <row r="76" spans="5:9" s="60" customFormat="1" ht="15" customHeight="1">
      <c r="E76" s="70"/>
      <c r="F76" s="70"/>
      <c r="G76" s="70"/>
      <c r="H76" s="70"/>
      <c r="I76" s="70"/>
    </row>
    <row r="77" spans="5:9" s="60" customFormat="1" ht="15" customHeight="1">
      <c r="E77" s="70"/>
      <c r="F77" s="70"/>
      <c r="G77" s="70"/>
      <c r="H77" s="70"/>
      <c r="I77" s="70"/>
    </row>
    <row r="78" spans="5:9" s="60" customFormat="1" ht="15" customHeight="1">
      <c r="E78" s="70"/>
      <c r="F78" s="70"/>
      <c r="G78" s="70"/>
      <c r="H78" s="70"/>
      <c r="I78" s="70"/>
    </row>
    <row r="79" spans="5:9" s="60" customFormat="1" ht="15" customHeight="1">
      <c r="E79" s="70"/>
      <c r="F79" s="70"/>
      <c r="G79" s="70"/>
      <c r="H79" s="70"/>
      <c r="I79" s="70"/>
    </row>
    <row r="80" spans="5:9" s="60" customFormat="1" ht="15" customHeight="1">
      <c r="E80" s="70"/>
      <c r="F80" s="70"/>
      <c r="G80" s="70"/>
      <c r="H80" s="70"/>
      <c r="I80" s="70"/>
    </row>
    <row r="81" spans="5:9" s="60" customFormat="1" ht="15" customHeight="1">
      <c r="E81" s="70"/>
      <c r="F81" s="70"/>
      <c r="G81" s="70"/>
      <c r="H81" s="70"/>
      <c r="I81" s="70"/>
    </row>
    <row r="82" spans="5:9" s="60" customFormat="1" ht="15" customHeight="1">
      <c r="E82" s="70"/>
      <c r="F82" s="70"/>
      <c r="G82" s="70"/>
      <c r="H82" s="70"/>
      <c r="I82" s="70"/>
    </row>
    <row r="83" spans="5:9" s="60" customFormat="1" ht="15" customHeight="1">
      <c r="E83" s="70"/>
      <c r="F83" s="70"/>
      <c r="G83" s="70"/>
      <c r="H83" s="70"/>
      <c r="I83" s="70"/>
    </row>
    <row r="84" spans="5:9" s="60" customFormat="1" ht="15" customHeight="1">
      <c r="E84" s="70"/>
      <c r="F84" s="70"/>
      <c r="G84" s="70"/>
      <c r="H84" s="70"/>
      <c r="I84" s="70"/>
    </row>
    <row r="85" spans="5:9" s="60" customFormat="1" ht="15" customHeight="1">
      <c r="E85" s="70"/>
      <c r="F85" s="70"/>
      <c r="G85" s="70"/>
      <c r="H85" s="70"/>
      <c r="I85" s="70"/>
    </row>
    <row r="86" spans="5:9" s="60" customFormat="1" ht="15" customHeight="1">
      <c r="E86" s="70"/>
      <c r="F86" s="70"/>
      <c r="G86" s="70"/>
      <c r="H86" s="70"/>
      <c r="I86" s="70"/>
    </row>
    <row r="87" spans="5:9" s="60" customFormat="1" ht="15" customHeight="1">
      <c r="E87" s="70"/>
      <c r="F87" s="70"/>
      <c r="G87" s="70"/>
      <c r="H87" s="70"/>
      <c r="I87" s="70"/>
    </row>
    <row r="88" spans="5:9" s="60" customFormat="1" ht="15" customHeight="1">
      <c r="E88" s="70"/>
      <c r="F88" s="70"/>
      <c r="G88" s="70"/>
      <c r="H88" s="70"/>
      <c r="I88" s="70"/>
    </row>
    <row r="89" spans="5:9" s="60" customFormat="1" ht="15" customHeight="1">
      <c r="E89" s="70"/>
      <c r="F89" s="70"/>
      <c r="G89" s="70"/>
      <c r="H89" s="70"/>
      <c r="I89" s="70"/>
    </row>
    <row r="90" spans="5:9" s="60" customFormat="1" ht="15" customHeight="1">
      <c r="E90" s="70"/>
      <c r="F90" s="70"/>
      <c r="G90" s="70"/>
      <c r="H90" s="70"/>
      <c r="I90" s="70"/>
    </row>
    <row r="91" spans="5:9" s="60" customFormat="1" ht="15" customHeight="1">
      <c r="E91" s="70"/>
      <c r="F91" s="70"/>
      <c r="G91" s="70"/>
      <c r="H91" s="70"/>
      <c r="I91" s="70"/>
    </row>
    <row r="92" spans="5:9" s="60" customFormat="1" ht="15" customHeight="1">
      <c r="E92" s="70"/>
      <c r="F92" s="70"/>
      <c r="G92" s="70"/>
      <c r="H92" s="70"/>
      <c r="I92" s="70"/>
    </row>
    <row r="93" spans="5:9" s="60" customFormat="1" ht="15" customHeight="1">
      <c r="E93" s="70"/>
      <c r="F93" s="70"/>
      <c r="G93" s="70"/>
      <c r="H93" s="70"/>
      <c r="I93" s="70"/>
    </row>
    <row r="94" spans="5:9" s="60" customFormat="1" ht="15" customHeight="1">
      <c r="E94" s="70"/>
      <c r="F94" s="70"/>
      <c r="G94" s="70"/>
      <c r="H94" s="70"/>
      <c r="I94" s="70"/>
    </row>
    <row r="95" spans="5:9" s="60" customFormat="1" ht="15" customHeight="1">
      <c r="E95" s="70"/>
      <c r="F95" s="70"/>
      <c r="G95" s="70"/>
      <c r="H95" s="70"/>
      <c r="I95" s="70"/>
    </row>
    <row r="96" spans="5:9" s="60" customFormat="1" ht="15" customHeight="1">
      <c r="E96" s="70"/>
      <c r="F96" s="70"/>
      <c r="G96" s="70"/>
      <c r="H96" s="70"/>
      <c r="I96" s="70"/>
    </row>
    <row r="97" spans="5:9" s="60" customFormat="1" ht="15" customHeight="1">
      <c r="E97" s="70"/>
      <c r="F97" s="70"/>
      <c r="G97" s="70"/>
      <c r="H97" s="70"/>
      <c r="I97" s="70"/>
    </row>
    <row r="98" spans="5:9" s="60" customFormat="1" ht="15" customHeight="1">
      <c r="E98" s="70"/>
      <c r="F98" s="70"/>
      <c r="G98" s="70"/>
      <c r="H98" s="70"/>
      <c r="I98" s="70"/>
    </row>
    <row r="99" spans="5:9" s="60" customFormat="1" ht="15" customHeight="1">
      <c r="E99" s="70"/>
      <c r="F99" s="70"/>
      <c r="G99" s="70"/>
      <c r="H99" s="70"/>
      <c r="I99" s="70"/>
    </row>
    <row r="100" spans="5:9" s="60" customFormat="1" ht="15" customHeight="1">
      <c r="E100" s="70"/>
      <c r="F100" s="70"/>
      <c r="G100" s="70"/>
      <c r="H100" s="70"/>
      <c r="I100" s="70"/>
    </row>
    <row r="101" spans="5:9" s="60" customFormat="1" ht="15" customHeight="1">
      <c r="E101" s="70"/>
      <c r="F101" s="70"/>
      <c r="G101" s="70"/>
      <c r="H101" s="70"/>
      <c r="I101" s="70"/>
    </row>
    <row r="102" spans="5:9" s="60" customFormat="1" ht="15" customHeight="1">
      <c r="E102" s="70"/>
      <c r="F102" s="70"/>
      <c r="G102" s="70"/>
      <c r="H102" s="70"/>
      <c r="I102" s="70"/>
    </row>
    <row r="103" spans="5:9" s="60" customFormat="1" ht="15" customHeight="1">
      <c r="E103" s="70"/>
      <c r="F103" s="70"/>
      <c r="G103" s="70"/>
      <c r="H103" s="70"/>
      <c r="I103" s="70"/>
    </row>
    <row r="104" spans="5:9" s="60" customFormat="1" ht="15" customHeight="1">
      <c r="E104" s="70"/>
      <c r="F104" s="70"/>
      <c r="G104" s="70"/>
      <c r="H104" s="70"/>
      <c r="I104" s="70"/>
    </row>
    <row r="105" spans="5:9" s="60" customFormat="1" ht="15" customHeight="1">
      <c r="E105" s="70"/>
      <c r="F105" s="70"/>
      <c r="G105" s="70"/>
      <c r="H105" s="70"/>
      <c r="I105" s="70"/>
    </row>
    <row r="106" spans="5:9" s="60" customFormat="1" ht="15" customHeight="1">
      <c r="E106" s="70"/>
      <c r="F106" s="70"/>
      <c r="G106" s="70"/>
      <c r="H106" s="70"/>
      <c r="I106" s="70"/>
    </row>
    <row r="107" spans="5:9" s="60" customFormat="1" ht="15" customHeight="1">
      <c r="E107" s="70"/>
      <c r="F107" s="70"/>
      <c r="G107" s="70"/>
      <c r="H107" s="70"/>
      <c r="I107" s="70"/>
    </row>
    <row r="108" spans="5:9" s="60" customFormat="1" ht="15" customHeight="1">
      <c r="E108" s="70"/>
      <c r="F108" s="70"/>
      <c r="G108" s="70"/>
      <c r="H108" s="70"/>
      <c r="I108" s="70"/>
    </row>
    <row r="109" spans="5:9" s="60" customFormat="1" ht="15" customHeight="1">
      <c r="E109" s="70"/>
      <c r="F109" s="70"/>
      <c r="G109" s="70"/>
      <c r="H109" s="70"/>
      <c r="I109" s="70"/>
    </row>
    <row r="110" spans="5:9" s="60" customFormat="1" ht="15" customHeight="1">
      <c r="E110" s="70"/>
      <c r="F110" s="70"/>
      <c r="G110" s="70"/>
      <c r="H110" s="70"/>
      <c r="I110" s="70"/>
    </row>
    <row r="111" spans="5:9" s="60" customFormat="1" ht="15" customHeight="1">
      <c r="E111" s="70"/>
      <c r="F111" s="70"/>
      <c r="G111" s="70"/>
      <c r="H111" s="70"/>
      <c r="I111" s="70"/>
    </row>
    <row r="112" spans="5:9" s="60" customFormat="1" ht="15" customHeight="1">
      <c r="E112" s="70"/>
      <c r="F112" s="70"/>
      <c r="G112" s="70"/>
      <c r="H112" s="70"/>
      <c r="I112" s="70"/>
    </row>
    <row r="113" spans="5:9" s="60" customFormat="1" ht="15" customHeight="1">
      <c r="E113" s="70"/>
      <c r="F113" s="70"/>
      <c r="G113" s="70"/>
      <c r="H113" s="70"/>
      <c r="I113" s="70"/>
    </row>
    <row r="114" spans="5:9" s="60" customFormat="1" ht="15" customHeight="1">
      <c r="E114" s="70"/>
      <c r="F114" s="70"/>
      <c r="G114" s="70"/>
      <c r="H114" s="70"/>
      <c r="I114" s="70"/>
    </row>
    <row r="115" spans="5:9" s="60" customFormat="1" ht="15" customHeight="1">
      <c r="E115" s="70"/>
      <c r="F115" s="70"/>
      <c r="G115" s="70"/>
      <c r="H115" s="70"/>
      <c r="I115" s="70"/>
    </row>
    <row r="116" spans="5:9" s="60" customFormat="1" ht="15" customHeight="1">
      <c r="E116" s="70"/>
      <c r="F116" s="70"/>
      <c r="G116" s="70"/>
      <c r="H116" s="70"/>
      <c r="I116" s="70"/>
    </row>
    <row r="117" spans="5:9" s="60" customFormat="1" ht="15" customHeight="1">
      <c r="E117" s="70"/>
      <c r="F117" s="70"/>
      <c r="G117" s="70"/>
      <c r="H117" s="70"/>
      <c r="I117" s="70"/>
    </row>
    <row r="118" spans="5:9" s="60" customFormat="1" ht="15" customHeight="1">
      <c r="E118" s="70"/>
      <c r="F118" s="70"/>
      <c r="G118" s="70"/>
      <c r="H118" s="70"/>
      <c r="I118" s="70"/>
    </row>
    <row r="119" spans="5:9" s="60" customFormat="1" ht="15" customHeight="1">
      <c r="E119" s="70"/>
      <c r="F119" s="70"/>
      <c r="G119" s="70"/>
      <c r="H119" s="70"/>
      <c r="I119" s="70"/>
    </row>
    <row r="120" spans="5:9" s="60" customFormat="1" ht="15" customHeight="1">
      <c r="E120" s="70"/>
      <c r="F120" s="70"/>
      <c r="G120" s="70"/>
      <c r="H120" s="70"/>
      <c r="I120" s="70"/>
    </row>
    <row r="121" spans="5:9" s="60" customFormat="1" ht="15" customHeight="1">
      <c r="E121" s="70"/>
      <c r="F121" s="70"/>
      <c r="G121" s="70"/>
      <c r="H121" s="70"/>
      <c r="I121" s="70"/>
    </row>
    <row r="122" spans="5:9" s="60" customFormat="1" ht="15" customHeight="1">
      <c r="E122" s="70"/>
      <c r="F122" s="70"/>
      <c r="G122" s="70"/>
      <c r="H122" s="70"/>
      <c r="I122" s="70"/>
    </row>
    <row r="123" spans="5:9" s="60" customFormat="1" ht="15" customHeight="1">
      <c r="E123" s="70"/>
      <c r="F123" s="70"/>
      <c r="G123" s="70"/>
      <c r="H123" s="70"/>
      <c r="I123" s="70"/>
    </row>
    <row r="124" spans="5:9" s="60" customFormat="1" ht="15" customHeight="1">
      <c r="E124" s="70"/>
      <c r="F124" s="70"/>
      <c r="G124" s="70"/>
      <c r="H124" s="70"/>
      <c r="I124" s="70"/>
    </row>
    <row r="125" spans="5:9" s="60" customFormat="1" ht="15" customHeight="1">
      <c r="E125" s="70"/>
      <c r="F125" s="70"/>
      <c r="G125" s="70"/>
      <c r="H125" s="70"/>
      <c r="I125" s="70"/>
    </row>
    <row r="126" spans="5:9" s="60" customFormat="1" ht="15" customHeight="1">
      <c r="E126" s="70"/>
      <c r="F126" s="70"/>
      <c r="G126" s="70"/>
      <c r="H126" s="70"/>
      <c r="I126" s="70"/>
    </row>
    <row r="127" spans="5:9" s="60" customFormat="1" ht="15" customHeight="1">
      <c r="E127" s="70"/>
      <c r="F127" s="70"/>
      <c r="G127" s="70"/>
      <c r="H127" s="70"/>
      <c r="I127" s="70"/>
    </row>
    <row r="128" spans="5:9" s="60" customFormat="1" ht="15" customHeight="1">
      <c r="E128" s="70"/>
      <c r="F128" s="70"/>
      <c r="G128" s="70"/>
      <c r="H128" s="70"/>
      <c r="I128" s="70"/>
    </row>
    <row r="129" spans="5:9" s="60" customFormat="1" ht="15" customHeight="1">
      <c r="E129" s="70"/>
      <c r="F129" s="70"/>
      <c r="G129" s="70"/>
      <c r="H129" s="70"/>
      <c r="I129" s="70"/>
    </row>
    <row r="130" spans="5:9" s="60" customFormat="1" ht="15" customHeight="1">
      <c r="E130" s="70"/>
      <c r="F130" s="70"/>
      <c r="G130" s="70"/>
      <c r="H130" s="70"/>
      <c r="I130" s="70"/>
    </row>
    <row r="131" spans="5:9" s="60" customFormat="1" ht="15" customHeight="1">
      <c r="E131" s="70"/>
      <c r="F131" s="70"/>
      <c r="G131" s="70"/>
      <c r="H131" s="70"/>
      <c r="I131" s="70"/>
    </row>
    <row r="132" spans="5:9" s="60" customFormat="1" ht="15" customHeight="1">
      <c r="E132" s="70"/>
      <c r="F132" s="70"/>
      <c r="G132" s="70"/>
      <c r="H132" s="70"/>
      <c r="I132" s="70"/>
    </row>
    <row r="133" spans="5:9" s="60" customFormat="1" ht="15" customHeight="1">
      <c r="E133" s="70"/>
      <c r="F133" s="70"/>
      <c r="G133" s="70"/>
      <c r="H133" s="70"/>
      <c r="I133" s="70"/>
    </row>
    <row r="134" spans="5:9" s="60" customFormat="1" ht="15" customHeight="1">
      <c r="E134" s="70"/>
      <c r="F134" s="70"/>
      <c r="G134" s="70"/>
      <c r="H134" s="70"/>
      <c r="I134" s="70"/>
    </row>
    <row r="135" spans="5:9" s="60" customFormat="1" ht="15" customHeight="1">
      <c r="E135" s="70"/>
      <c r="F135" s="70"/>
      <c r="G135" s="70"/>
      <c r="H135" s="70"/>
      <c r="I135" s="70"/>
    </row>
    <row r="136" spans="5:9" s="60" customFormat="1" ht="15" customHeight="1">
      <c r="E136" s="70"/>
      <c r="F136" s="70"/>
      <c r="G136" s="70"/>
      <c r="H136" s="70"/>
      <c r="I136" s="70"/>
    </row>
    <row r="137" spans="5:9" s="60" customFormat="1" ht="15" customHeight="1">
      <c r="E137" s="70"/>
      <c r="F137" s="70"/>
      <c r="G137" s="70"/>
      <c r="H137" s="70"/>
      <c r="I137" s="70"/>
    </row>
    <row r="138" spans="5:9" s="60" customFormat="1" ht="15" customHeight="1">
      <c r="E138" s="70"/>
      <c r="F138" s="70"/>
      <c r="G138" s="70"/>
      <c r="H138" s="70"/>
      <c r="I138" s="70"/>
    </row>
    <row r="139" spans="5:9" s="60" customFormat="1" ht="15" customHeight="1">
      <c r="E139" s="70"/>
      <c r="F139" s="70"/>
      <c r="G139" s="70"/>
      <c r="H139" s="70"/>
      <c r="I139" s="70"/>
    </row>
    <row r="140" spans="5:9" s="60" customFormat="1" ht="15" customHeight="1">
      <c r="E140" s="70"/>
      <c r="F140" s="70"/>
      <c r="G140" s="70"/>
      <c r="H140" s="70"/>
      <c r="I140" s="70"/>
    </row>
    <row r="141" spans="5:9" s="60" customFormat="1" ht="15" customHeight="1">
      <c r="E141" s="70"/>
      <c r="F141" s="70"/>
      <c r="G141" s="70"/>
      <c r="H141" s="70"/>
      <c r="I141" s="70"/>
    </row>
    <row r="142" spans="5:9" s="60" customFormat="1" ht="15" customHeight="1">
      <c r="E142" s="70"/>
      <c r="F142" s="70"/>
      <c r="G142" s="70"/>
      <c r="H142" s="70"/>
      <c r="I142" s="70"/>
    </row>
    <row r="143" spans="5:9" s="60" customFormat="1" ht="15" customHeight="1">
      <c r="E143" s="70"/>
      <c r="F143" s="70"/>
      <c r="G143" s="70"/>
      <c r="H143" s="70"/>
      <c r="I143" s="70"/>
    </row>
    <row r="144" spans="5:9" s="60" customFormat="1" ht="15" customHeight="1">
      <c r="E144" s="70"/>
      <c r="F144" s="70"/>
      <c r="G144" s="70"/>
      <c r="H144" s="70"/>
      <c r="I144" s="70"/>
    </row>
    <row r="145" spans="5:9" s="60" customFormat="1" ht="15" customHeight="1">
      <c r="E145" s="70"/>
      <c r="F145" s="70"/>
      <c r="G145" s="70"/>
      <c r="H145" s="70"/>
      <c r="I145" s="70"/>
    </row>
    <row r="146" spans="5:9" s="60" customFormat="1" ht="15" customHeight="1">
      <c r="E146" s="70"/>
      <c r="F146" s="70"/>
      <c r="G146" s="70"/>
      <c r="H146" s="70"/>
      <c r="I146" s="70"/>
    </row>
    <row r="147" spans="5:9" s="60" customFormat="1" ht="15" customHeight="1">
      <c r="E147" s="70"/>
      <c r="F147" s="70"/>
      <c r="G147" s="70"/>
      <c r="H147" s="70"/>
      <c r="I147" s="70"/>
    </row>
    <row r="148" spans="5:9" s="60" customFormat="1" ht="15" customHeight="1">
      <c r="E148" s="70"/>
      <c r="F148" s="70"/>
      <c r="G148" s="70"/>
      <c r="H148" s="70"/>
      <c r="I148" s="70"/>
    </row>
    <row r="149" spans="5:9" s="60" customFormat="1" ht="15" customHeight="1">
      <c r="E149" s="70"/>
      <c r="F149" s="70"/>
      <c r="G149" s="70"/>
      <c r="H149" s="70"/>
      <c r="I149" s="70"/>
    </row>
    <row r="150" spans="5:9" s="60" customFormat="1" ht="15" customHeight="1">
      <c r="E150" s="70"/>
      <c r="F150" s="70"/>
      <c r="G150" s="70"/>
      <c r="H150" s="70"/>
      <c r="I150" s="70"/>
    </row>
  </sheetData>
  <sheetProtection/>
  <mergeCells count="25">
    <mergeCell ref="B17:B23"/>
    <mergeCell ref="C17:C23"/>
    <mergeCell ref="B4:M4"/>
    <mergeCell ref="M7:M8"/>
    <mergeCell ref="C7:C8"/>
    <mergeCell ref="D7:D8"/>
    <mergeCell ref="B7:B8"/>
    <mergeCell ref="J1:M1"/>
    <mergeCell ref="B10:B16"/>
    <mergeCell ref="C10:C16"/>
    <mergeCell ref="A31:A37"/>
    <mergeCell ref="A7:A8"/>
    <mergeCell ref="A10:A16"/>
    <mergeCell ref="A17:A23"/>
    <mergeCell ref="A24:A30"/>
    <mergeCell ref="C31:C37"/>
    <mergeCell ref="B31:B37"/>
    <mergeCell ref="A45:A51"/>
    <mergeCell ref="B45:B51"/>
    <mergeCell ref="C45:C51"/>
    <mergeCell ref="C24:C30"/>
    <mergeCell ref="B24:B30"/>
    <mergeCell ref="A38:A44"/>
    <mergeCell ref="B38:B44"/>
    <mergeCell ref="C38:C44"/>
  </mergeCells>
  <printOptions/>
  <pageMargins left="0.7874015748031497" right="0.7874015748031497" top="1.1811023622047245" bottom="0.3937007874015748" header="0" footer="0"/>
  <pageSetup fitToHeight="0" fitToWidth="1" horizontalDpi="600" verticalDpi="600" orientation="landscape" paperSize="9" scale="71" r:id="rId1"/>
  <rowBreaks count="2" manualBreakCount="2">
    <brk id="37" max="7" man="1"/>
    <brk id="51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view="pageBreakPreview" zoomScale="75" zoomScaleSheetLayoutView="75" zoomScalePageLayoutView="0" workbookViewId="0" topLeftCell="A1">
      <selection activeCell="H13" sqref="H13:H14"/>
    </sheetView>
  </sheetViews>
  <sheetFormatPr defaultColWidth="9.00390625" defaultRowHeight="12.75"/>
  <cols>
    <col min="1" max="1" width="9.125" style="36" customWidth="1"/>
    <col min="2" max="2" width="33.125" style="37" customWidth="1"/>
    <col min="3" max="3" width="17.375" style="37" customWidth="1"/>
    <col min="4" max="5" width="9.75390625" style="37" customWidth="1"/>
    <col min="6" max="6" width="12.75390625" style="37" customWidth="1"/>
    <col min="7" max="7" width="9.125" style="37" customWidth="1"/>
    <col min="8" max="9" width="14.375" style="37" bestFit="1" customWidth="1"/>
    <col min="10" max="10" width="14.00390625" style="37" customWidth="1"/>
    <col min="11" max="11" width="15.375" style="37" customWidth="1"/>
    <col min="12" max="12" width="40.375" style="37" customWidth="1"/>
    <col min="13" max="16384" width="9.125" style="37" customWidth="1"/>
  </cols>
  <sheetData>
    <row r="1" spans="2:12" ht="69.75" customHeight="1">
      <c r="B1" s="5"/>
      <c r="C1" s="1"/>
      <c r="D1" s="1"/>
      <c r="E1" s="1"/>
      <c r="F1" s="1"/>
      <c r="G1" s="1"/>
      <c r="H1" s="1"/>
      <c r="I1" s="135" t="s">
        <v>48</v>
      </c>
      <c r="J1" s="135"/>
      <c r="K1" s="136"/>
      <c r="L1" s="136"/>
    </row>
    <row r="2" spans="2:12" ht="15.75">
      <c r="B2" s="6"/>
      <c r="C2" s="6"/>
      <c r="D2" s="6"/>
      <c r="E2" s="6"/>
      <c r="F2" s="6"/>
      <c r="G2" s="6"/>
      <c r="H2" s="6"/>
      <c r="I2" s="6"/>
      <c r="J2" s="6"/>
      <c r="K2" s="6"/>
      <c r="L2" s="6" t="s">
        <v>2</v>
      </c>
    </row>
    <row r="3" spans="2:12" ht="15.75"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39.75" customHeight="1">
      <c r="A4" s="138" t="s">
        <v>47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</row>
    <row r="5" spans="2:12" ht="15.75">
      <c r="B5" s="3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139" t="s">
        <v>1</v>
      </c>
      <c r="B6" s="137" t="s">
        <v>3</v>
      </c>
      <c r="C6" s="137" t="s">
        <v>4</v>
      </c>
      <c r="D6" s="137" t="s">
        <v>5</v>
      </c>
      <c r="E6" s="137"/>
      <c r="F6" s="137"/>
      <c r="G6" s="137"/>
      <c r="H6" s="137" t="s">
        <v>39</v>
      </c>
      <c r="I6" s="137"/>
      <c r="J6" s="137"/>
      <c r="K6" s="137"/>
      <c r="L6" s="120" t="s">
        <v>35</v>
      </c>
    </row>
    <row r="7" spans="1:12" ht="126.75" customHeight="1">
      <c r="A7" s="139"/>
      <c r="B7" s="137"/>
      <c r="C7" s="137"/>
      <c r="D7" s="4" t="s">
        <v>4</v>
      </c>
      <c r="E7" s="4" t="s">
        <v>6</v>
      </c>
      <c r="F7" s="4" t="s">
        <v>7</v>
      </c>
      <c r="G7" s="4" t="s">
        <v>8</v>
      </c>
      <c r="H7" s="4">
        <v>2019</v>
      </c>
      <c r="I7" s="4">
        <v>2020</v>
      </c>
      <c r="J7" s="4">
        <v>2021</v>
      </c>
      <c r="K7" s="4" t="s">
        <v>31</v>
      </c>
      <c r="L7" s="134"/>
    </row>
    <row r="8" spans="1:12" ht="15.75">
      <c r="A8" s="123" t="str">
        <f>'[1]Пр. 1 к 1ПП'!A7:H7</f>
        <v>Цель подпрограммы: равные условия для устойчивого и эффективного исполнения расходных обязательств поселений района.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5"/>
    </row>
    <row r="9" spans="1:12" ht="15.75">
      <c r="A9" s="126" t="str">
        <f>'[1]Пр. 1 к 1ПП'!A8:H8</f>
        <v>Задача подпрограммы: создать условия для обеспечения финансовой устойчивости бюджетов поселений.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8"/>
    </row>
    <row r="10" spans="1:12" ht="78.75">
      <c r="A10" s="132">
        <v>1</v>
      </c>
      <c r="B10" s="120" t="s">
        <v>44</v>
      </c>
      <c r="C10" s="4" t="s">
        <v>9</v>
      </c>
      <c r="D10" s="7">
        <v>240</v>
      </c>
      <c r="E10" s="7">
        <v>1401</v>
      </c>
      <c r="F10" s="10">
        <v>1210076010</v>
      </c>
      <c r="G10" s="7">
        <v>511</v>
      </c>
      <c r="H10" s="35">
        <v>18743.9</v>
      </c>
      <c r="I10" s="35">
        <v>13359.8</v>
      </c>
      <c r="J10" s="35">
        <v>13359.8</v>
      </c>
      <c r="K10" s="35">
        <f>SUM(H10:J10)</f>
        <v>45463.5</v>
      </c>
      <c r="L10" s="4" t="s">
        <v>41</v>
      </c>
    </row>
    <row r="11" spans="1:12" ht="31.5">
      <c r="A11" s="133"/>
      <c r="B11" s="134"/>
      <c r="C11" s="38" t="s">
        <v>43</v>
      </c>
      <c r="D11" s="39" t="s">
        <v>12</v>
      </c>
      <c r="E11" s="39" t="s">
        <v>12</v>
      </c>
      <c r="F11" s="39" t="s">
        <v>12</v>
      </c>
      <c r="G11" s="39" t="s">
        <v>12</v>
      </c>
      <c r="H11" s="32">
        <f>H10</f>
        <v>18743.9</v>
      </c>
      <c r="I11" s="32">
        <f>I10</f>
        <v>13359.8</v>
      </c>
      <c r="J11" s="32">
        <f>J10</f>
        <v>13359.8</v>
      </c>
      <c r="K11" s="32">
        <f>K10</f>
        <v>45463.5</v>
      </c>
      <c r="L11" s="39" t="s">
        <v>12</v>
      </c>
    </row>
    <row r="12" spans="1:12" ht="78.75">
      <c r="A12" s="132">
        <v>2</v>
      </c>
      <c r="B12" s="120" t="s">
        <v>45</v>
      </c>
      <c r="C12" s="19" t="s">
        <v>9</v>
      </c>
      <c r="D12" s="10">
        <v>240</v>
      </c>
      <c r="E12" s="10">
        <v>1401</v>
      </c>
      <c r="F12" s="24" t="s">
        <v>40</v>
      </c>
      <c r="G12" s="10">
        <v>511</v>
      </c>
      <c r="H12" s="159">
        <v>64057.645</v>
      </c>
      <c r="I12" s="78">
        <v>62276.265</v>
      </c>
      <c r="J12" s="78">
        <v>63242.173</v>
      </c>
      <c r="K12" s="35">
        <f>SUM(H12:J12)</f>
        <v>189576.083</v>
      </c>
      <c r="L12" s="19" t="s">
        <v>41</v>
      </c>
    </row>
    <row r="13" spans="1:12" ht="31.5">
      <c r="A13" s="133"/>
      <c r="B13" s="134"/>
      <c r="C13" s="38" t="s">
        <v>43</v>
      </c>
      <c r="D13" s="39" t="s">
        <v>12</v>
      </c>
      <c r="E13" s="39" t="s">
        <v>12</v>
      </c>
      <c r="F13" s="39" t="s">
        <v>12</v>
      </c>
      <c r="G13" s="39" t="s">
        <v>12</v>
      </c>
      <c r="H13" s="32">
        <f>H12</f>
        <v>64057.645</v>
      </c>
      <c r="I13" s="32">
        <f>I12</f>
        <v>62276.265</v>
      </c>
      <c r="J13" s="32">
        <f>J12</f>
        <v>63242.173</v>
      </c>
      <c r="K13" s="32">
        <f>K12</f>
        <v>189576.083</v>
      </c>
      <c r="L13" s="39" t="s">
        <v>12</v>
      </c>
    </row>
    <row r="14" spans="1:12" ht="94.5">
      <c r="A14" s="132">
        <v>3</v>
      </c>
      <c r="B14" s="120" t="s">
        <v>46</v>
      </c>
      <c r="C14" s="4" t="s">
        <v>9</v>
      </c>
      <c r="D14" s="7">
        <v>240</v>
      </c>
      <c r="E14" s="7">
        <v>1403</v>
      </c>
      <c r="F14" s="7">
        <v>1210081020</v>
      </c>
      <c r="G14" s="7">
        <v>540</v>
      </c>
      <c r="H14" s="159">
        <v>234886.994</v>
      </c>
      <c r="I14" s="78">
        <v>198527.448</v>
      </c>
      <c r="J14" s="78">
        <v>194875.84</v>
      </c>
      <c r="K14" s="35">
        <f>SUM(H14:J14)</f>
        <v>628290.282</v>
      </c>
      <c r="L14" s="4" t="s">
        <v>0</v>
      </c>
    </row>
    <row r="15" spans="1:12" ht="31.5">
      <c r="A15" s="133"/>
      <c r="B15" s="134"/>
      <c r="C15" s="38" t="s">
        <v>43</v>
      </c>
      <c r="D15" s="39" t="s">
        <v>12</v>
      </c>
      <c r="E15" s="39" t="s">
        <v>12</v>
      </c>
      <c r="F15" s="39" t="s">
        <v>12</v>
      </c>
      <c r="G15" s="39" t="s">
        <v>12</v>
      </c>
      <c r="H15" s="32">
        <f>H14</f>
        <v>234886.994</v>
      </c>
      <c r="I15" s="32">
        <f>I14</f>
        <v>198527.448</v>
      </c>
      <c r="J15" s="32">
        <f>J14</f>
        <v>194875.84</v>
      </c>
      <c r="K15" s="32">
        <f>K14</f>
        <v>628290.282</v>
      </c>
      <c r="L15" s="39" t="s">
        <v>12</v>
      </c>
    </row>
    <row r="16" spans="1:12" s="40" customFormat="1" ht="15.75">
      <c r="A16" s="129" t="str">
        <f>'[1]Пр. 1 к 1ПП'!A10:H10</f>
        <v>Задача подпрограммы: повысить качество реализации органами местного самоуправления закрепленных за ними полномочий,  повысить качество управления муниципальными финансами.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1"/>
    </row>
    <row r="17" spans="1:12" ht="78.75">
      <c r="A17" s="132">
        <v>4</v>
      </c>
      <c r="B17" s="120" t="s">
        <v>49</v>
      </c>
      <c r="C17" s="4" t="s">
        <v>9</v>
      </c>
      <c r="D17" s="7" t="s">
        <v>36</v>
      </c>
      <c r="E17" s="7" t="s">
        <v>36</v>
      </c>
      <c r="F17" s="7" t="s">
        <v>36</v>
      </c>
      <c r="G17" s="7" t="s">
        <v>36</v>
      </c>
      <c r="H17" s="75">
        <v>0</v>
      </c>
      <c r="I17" s="75">
        <v>0</v>
      </c>
      <c r="J17" s="75">
        <v>0</v>
      </c>
      <c r="K17" s="75">
        <f>SUM(H17:J17)</f>
        <v>0</v>
      </c>
      <c r="L17" s="4" t="s">
        <v>37</v>
      </c>
    </row>
    <row r="18" spans="1:12" ht="31.5">
      <c r="A18" s="133"/>
      <c r="B18" s="121"/>
      <c r="C18" s="38" t="s">
        <v>43</v>
      </c>
      <c r="D18" s="39" t="s">
        <v>12</v>
      </c>
      <c r="E18" s="39" t="s">
        <v>12</v>
      </c>
      <c r="F18" s="39" t="s">
        <v>12</v>
      </c>
      <c r="G18" s="39" t="s">
        <v>12</v>
      </c>
      <c r="H18" s="32">
        <f>H17</f>
        <v>0</v>
      </c>
      <c r="I18" s="32">
        <f>I17</f>
        <v>0</v>
      </c>
      <c r="J18" s="32">
        <f>J17</f>
        <v>0</v>
      </c>
      <c r="K18" s="32">
        <f>K17</f>
        <v>0</v>
      </c>
      <c r="L18" s="39" t="s">
        <v>12</v>
      </c>
    </row>
    <row r="19" spans="1:12" s="29" customFormat="1" ht="15.75">
      <c r="A19" s="33"/>
      <c r="B19" s="41" t="s">
        <v>42</v>
      </c>
      <c r="C19" s="33"/>
      <c r="D19" s="33"/>
      <c r="E19" s="33"/>
      <c r="F19" s="33"/>
      <c r="G19" s="33"/>
      <c r="H19" s="34">
        <f>H11+H13+H15+H18</f>
        <v>317688.539</v>
      </c>
      <c r="I19" s="34">
        <f>I11+I13+I15+I18</f>
        <v>274163.51300000004</v>
      </c>
      <c r="J19" s="34">
        <f>J11+J13+J15+J18</f>
        <v>271477.81299999997</v>
      </c>
      <c r="K19" s="34">
        <f>K11+K13+K15+K18</f>
        <v>863329.865</v>
      </c>
      <c r="L19" s="33"/>
    </row>
    <row r="21" spans="2:12" ht="56.25" customHeight="1">
      <c r="B21" s="122"/>
      <c r="C21" s="122"/>
      <c r="K21" s="8"/>
      <c r="L21" s="2"/>
    </row>
  </sheetData>
  <sheetProtection/>
  <mergeCells count="20">
    <mergeCell ref="A17:A18"/>
    <mergeCell ref="B10:B11"/>
    <mergeCell ref="I1:L1"/>
    <mergeCell ref="B6:B7"/>
    <mergeCell ref="C6:C7"/>
    <mergeCell ref="D6:G6"/>
    <mergeCell ref="H6:K6"/>
    <mergeCell ref="A4:L4"/>
    <mergeCell ref="A6:A7"/>
    <mergeCell ref="L6:L7"/>
    <mergeCell ref="B17:B18"/>
    <mergeCell ref="B21:C21"/>
    <mergeCell ref="A8:L8"/>
    <mergeCell ref="A9:L9"/>
    <mergeCell ref="A16:L16"/>
    <mergeCell ref="A10:A11"/>
    <mergeCell ref="A12:A13"/>
    <mergeCell ref="A14:A15"/>
    <mergeCell ref="B12:B13"/>
    <mergeCell ref="B14:B15"/>
  </mergeCells>
  <printOptions/>
  <pageMargins left="0.7874015748031497" right="0.7874015748031497" top="1.1811023622047245" bottom="0.3937007874015748" header="0" footer="0"/>
  <pageSetup fitToHeight="0" fitToWidth="1" horizontalDpi="600" verticalDpi="600" orientation="landscape" paperSize="9" scale="65" r:id="rId1"/>
  <rowBreaks count="1" manualBreakCount="1">
    <brk id="15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I18" sqref="I18"/>
    </sheetView>
  </sheetViews>
  <sheetFormatPr defaultColWidth="9.00390625" defaultRowHeight="12.75"/>
  <cols>
    <col min="1" max="1" width="9.125" style="80" customWidth="1"/>
    <col min="2" max="2" width="51.375" style="2" customWidth="1"/>
    <col min="3" max="3" width="35.875" style="2" customWidth="1"/>
    <col min="4" max="5" width="9.125" style="2" customWidth="1"/>
    <col min="6" max="6" width="16.75390625" style="2" customWidth="1"/>
    <col min="7" max="7" width="9.125" style="2" customWidth="1"/>
    <col min="8" max="8" width="14.125" style="2" customWidth="1"/>
    <col min="9" max="10" width="14.25390625" style="2" customWidth="1"/>
    <col min="11" max="11" width="23.125" style="2" customWidth="1"/>
    <col min="12" max="12" width="40.25390625" style="2" customWidth="1"/>
    <col min="13" max="13" width="1.00390625" style="2" customWidth="1"/>
    <col min="14" max="16384" width="9.125" style="2" customWidth="1"/>
  </cols>
  <sheetData>
    <row r="1" spans="2:12" ht="54" customHeight="1">
      <c r="B1" s="5"/>
      <c r="C1" s="1"/>
      <c r="D1" s="1"/>
      <c r="E1" s="1"/>
      <c r="F1" s="1"/>
      <c r="G1" s="1"/>
      <c r="H1" s="5"/>
      <c r="I1" s="1"/>
      <c r="J1" s="1"/>
      <c r="K1" s="140" t="s">
        <v>75</v>
      </c>
      <c r="L1" s="141"/>
    </row>
    <row r="2" ht="15.75">
      <c r="B2" s="3"/>
    </row>
    <row r="3" ht="15.75">
      <c r="B3" s="3"/>
    </row>
    <row r="4" spans="2:12" ht="15.75">
      <c r="B4" s="142" t="s">
        <v>76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ht="15.75">
      <c r="B5" s="81"/>
    </row>
    <row r="6" spans="1:12" ht="15.75">
      <c r="A6" s="143" t="s">
        <v>1</v>
      </c>
      <c r="B6" s="137" t="s">
        <v>77</v>
      </c>
      <c r="C6" s="137" t="s">
        <v>68</v>
      </c>
      <c r="D6" s="137" t="s">
        <v>5</v>
      </c>
      <c r="E6" s="137"/>
      <c r="F6" s="137"/>
      <c r="G6" s="137"/>
      <c r="H6" s="137" t="s">
        <v>39</v>
      </c>
      <c r="I6" s="137"/>
      <c r="J6" s="137"/>
      <c r="K6" s="137"/>
      <c r="L6" s="137" t="s">
        <v>78</v>
      </c>
    </row>
    <row r="7" spans="1:12" s="90" customFormat="1" ht="47.25">
      <c r="A7" s="143"/>
      <c r="B7" s="137"/>
      <c r="C7" s="137"/>
      <c r="D7" s="4" t="s">
        <v>4</v>
      </c>
      <c r="E7" s="4" t="s">
        <v>6</v>
      </c>
      <c r="F7" s="4" t="s">
        <v>7</v>
      </c>
      <c r="G7" s="4" t="s">
        <v>8</v>
      </c>
      <c r="H7" s="4">
        <v>2019</v>
      </c>
      <c r="I7" s="4">
        <v>2020</v>
      </c>
      <c r="J7" s="4">
        <v>2021</v>
      </c>
      <c r="K7" s="4" t="s">
        <v>31</v>
      </c>
      <c r="L7" s="137"/>
    </row>
    <row r="8" spans="1:12" s="91" customFormat="1" ht="15.75" customHeight="1">
      <c r="A8" s="144" t="str">
        <f>'[2]Пр.1 к 2ПП'!A8:H8</f>
        <v>Цель: эффективное управление муниципальным долгом Туруханского района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</row>
    <row r="9" spans="1:12" s="91" customFormat="1" ht="15.75">
      <c r="A9" s="145" t="str">
        <f>'[2]Пр.1 к 2ПП'!A9:H9</f>
        <v>Задача подпрограммы: сохранить объем и структуру муниципального долга на экономически безопасном уровне.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</row>
    <row r="10" spans="1:12" ht="47.25">
      <c r="A10" s="143">
        <v>1</v>
      </c>
      <c r="B10" s="137" t="s">
        <v>79</v>
      </c>
      <c r="C10" s="4" t="s">
        <v>9</v>
      </c>
      <c r="D10" s="92" t="s">
        <v>36</v>
      </c>
      <c r="E10" s="92" t="s">
        <v>36</v>
      </c>
      <c r="F10" s="92" t="s">
        <v>36</v>
      </c>
      <c r="G10" s="92" t="s">
        <v>36</v>
      </c>
      <c r="H10" s="35">
        <v>0</v>
      </c>
      <c r="I10" s="35">
        <v>0</v>
      </c>
      <c r="J10" s="35">
        <v>0</v>
      </c>
      <c r="K10" s="35">
        <f>SUM(H10:J10)</f>
        <v>0</v>
      </c>
      <c r="L10" s="4" t="s">
        <v>80</v>
      </c>
    </row>
    <row r="11" spans="1:12" ht="15.75">
      <c r="A11" s="143"/>
      <c r="B11" s="137"/>
      <c r="C11" s="83" t="s">
        <v>43</v>
      </c>
      <c r="D11" s="84" t="s">
        <v>12</v>
      </c>
      <c r="E11" s="84" t="s">
        <v>12</v>
      </c>
      <c r="F11" s="84" t="s">
        <v>12</v>
      </c>
      <c r="G11" s="84" t="s">
        <v>12</v>
      </c>
      <c r="H11" s="85">
        <f>H10</f>
        <v>0</v>
      </c>
      <c r="I11" s="85">
        <f>I10</f>
        <v>0</v>
      </c>
      <c r="J11" s="85">
        <f>J10</f>
        <v>0</v>
      </c>
      <c r="K11" s="85">
        <f>K10</f>
        <v>0</v>
      </c>
      <c r="L11" s="84" t="s">
        <v>12</v>
      </c>
    </row>
    <row r="12" spans="1:12" s="91" customFormat="1" ht="15.75">
      <c r="A12" s="146" t="str">
        <f>'[2]Пр.1 к 2ПП'!A11:H11</f>
        <v>Задача подпрограммы: соблюсти ограничения по объему муниципального долга и расходам на его обслуживание, установленных федеральным законодательством.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</row>
    <row r="13" spans="1:12" s="16" customFormat="1" ht="78.75">
      <c r="A13" s="143">
        <v>2</v>
      </c>
      <c r="B13" s="147" t="s">
        <v>81</v>
      </c>
      <c r="C13" s="79" t="s">
        <v>9</v>
      </c>
      <c r="D13" s="92" t="s">
        <v>36</v>
      </c>
      <c r="E13" s="92" t="s">
        <v>36</v>
      </c>
      <c r="F13" s="92" t="s">
        <v>36</v>
      </c>
      <c r="G13" s="92" t="s">
        <v>36</v>
      </c>
      <c r="H13" s="35">
        <v>0</v>
      </c>
      <c r="I13" s="35">
        <v>0</v>
      </c>
      <c r="J13" s="35">
        <v>0</v>
      </c>
      <c r="K13" s="35">
        <f>SUM(H13:J13)</f>
        <v>0</v>
      </c>
      <c r="L13" s="92" t="s">
        <v>82</v>
      </c>
    </row>
    <row r="14" spans="1:12" s="16" customFormat="1" ht="15.75">
      <c r="A14" s="143"/>
      <c r="B14" s="147"/>
      <c r="C14" s="83" t="s">
        <v>43</v>
      </c>
      <c r="D14" s="84" t="s">
        <v>12</v>
      </c>
      <c r="E14" s="84" t="s">
        <v>12</v>
      </c>
      <c r="F14" s="84" t="s">
        <v>12</v>
      </c>
      <c r="G14" s="84" t="s">
        <v>12</v>
      </c>
      <c r="H14" s="85">
        <f>H13</f>
        <v>0</v>
      </c>
      <c r="I14" s="85">
        <f>I13</f>
        <v>0</v>
      </c>
      <c r="J14" s="85">
        <f>J13</f>
        <v>0</v>
      </c>
      <c r="K14" s="85">
        <f>K13</f>
        <v>0</v>
      </c>
      <c r="L14" s="84" t="s">
        <v>12</v>
      </c>
    </row>
    <row r="15" spans="1:12" s="29" customFormat="1" ht="15.75">
      <c r="A15" s="145" t="str">
        <f>'[2]Пр.1 к 2ПП'!A14:H14</f>
        <v>Задача подпрограммы: осуществить обслуживание муниципального долга.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</row>
    <row r="16" spans="1:12" s="16" customFormat="1" ht="47.25">
      <c r="A16" s="143">
        <v>3</v>
      </c>
      <c r="B16" s="137" t="s">
        <v>83</v>
      </c>
      <c r="C16" s="4" t="s">
        <v>9</v>
      </c>
      <c r="D16" s="7">
        <v>240</v>
      </c>
      <c r="E16" s="7">
        <v>1301</v>
      </c>
      <c r="F16" s="7">
        <v>1220081030</v>
      </c>
      <c r="G16" s="7">
        <v>730</v>
      </c>
      <c r="H16" s="159">
        <v>3100</v>
      </c>
      <c r="I16" s="35">
        <v>20000</v>
      </c>
      <c r="J16" s="35">
        <v>20000</v>
      </c>
      <c r="K16" s="35">
        <f>SUM(H16:J16)</f>
        <v>43100</v>
      </c>
      <c r="L16" s="4" t="s">
        <v>84</v>
      </c>
    </row>
    <row r="17" spans="1:12" s="16" customFormat="1" ht="15.75">
      <c r="A17" s="143"/>
      <c r="B17" s="137"/>
      <c r="C17" s="83" t="s">
        <v>43</v>
      </c>
      <c r="D17" s="84" t="s">
        <v>12</v>
      </c>
      <c r="E17" s="84" t="s">
        <v>12</v>
      </c>
      <c r="F17" s="84" t="s">
        <v>12</v>
      </c>
      <c r="G17" s="84" t="s">
        <v>12</v>
      </c>
      <c r="H17" s="85">
        <f>H16</f>
        <v>3100</v>
      </c>
      <c r="I17" s="85">
        <f>I16</f>
        <v>20000</v>
      </c>
      <c r="J17" s="85">
        <f>J16</f>
        <v>20000</v>
      </c>
      <c r="K17" s="85">
        <f>K16</f>
        <v>43100</v>
      </c>
      <c r="L17" s="84" t="s">
        <v>12</v>
      </c>
    </row>
    <row r="18" spans="1:12" s="16" customFormat="1" ht="47.25">
      <c r="A18" s="143">
        <v>4</v>
      </c>
      <c r="B18" s="137" t="s">
        <v>85</v>
      </c>
      <c r="C18" s="4" t="s">
        <v>9</v>
      </c>
      <c r="D18" s="7" t="s">
        <v>36</v>
      </c>
      <c r="E18" s="7" t="s">
        <v>36</v>
      </c>
      <c r="F18" s="7" t="s">
        <v>36</v>
      </c>
      <c r="G18" s="7" t="s">
        <v>36</v>
      </c>
      <c r="H18" s="35">
        <v>0</v>
      </c>
      <c r="I18" s="35">
        <v>0</v>
      </c>
      <c r="J18" s="35">
        <v>0</v>
      </c>
      <c r="K18" s="35">
        <f>SUM(H18:J18)</f>
        <v>0</v>
      </c>
      <c r="L18" s="4" t="s">
        <v>86</v>
      </c>
    </row>
    <row r="19" spans="1:12" s="16" customFormat="1" ht="15.75">
      <c r="A19" s="143"/>
      <c r="B19" s="137"/>
      <c r="C19" s="83" t="s">
        <v>43</v>
      </c>
      <c r="D19" s="84" t="s">
        <v>12</v>
      </c>
      <c r="E19" s="84" t="s">
        <v>12</v>
      </c>
      <c r="F19" s="84" t="s">
        <v>12</v>
      </c>
      <c r="G19" s="84" t="s">
        <v>12</v>
      </c>
      <c r="H19" s="85">
        <f>H18</f>
        <v>0</v>
      </c>
      <c r="I19" s="85">
        <f>I18</f>
        <v>0</v>
      </c>
      <c r="J19" s="85">
        <f>J18</f>
        <v>0</v>
      </c>
      <c r="K19" s="85">
        <f>K18</f>
        <v>0</v>
      </c>
      <c r="L19" s="84" t="s">
        <v>12</v>
      </c>
    </row>
    <row r="20" spans="1:12" s="29" customFormat="1" ht="15.75">
      <c r="A20" s="33"/>
      <c r="B20" s="87" t="s">
        <v>42</v>
      </c>
      <c r="C20" s="33"/>
      <c r="D20" s="33"/>
      <c r="E20" s="33"/>
      <c r="F20" s="33"/>
      <c r="G20" s="33"/>
      <c r="H20" s="34">
        <f>H16</f>
        <v>3100</v>
      </c>
      <c r="I20" s="34">
        <f>I16</f>
        <v>20000</v>
      </c>
      <c r="J20" s="34">
        <f>J16</f>
        <v>20000</v>
      </c>
      <c r="K20" s="34">
        <f>K16</f>
        <v>43100</v>
      </c>
      <c r="L20" s="33"/>
    </row>
    <row r="21" s="16" customFormat="1" ht="15.75">
      <c r="A21" s="93"/>
    </row>
    <row r="22" s="16" customFormat="1" ht="15.75">
      <c r="A22" s="93"/>
    </row>
    <row r="24" spans="2:3" ht="15.75">
      <c r="B24" s="122"/>
      <c r="C24" s="122"/>
    </row>
  </sheetData>
  <sheetProtection/>
  <mergeCells count="21">
    <mergeCell ref="A15:L15"/>
    <mergeCell ref="A16:A17"/>
    <mergeCell ref="B16:B17"/>
    <mergeCell ref="A18:A19"/>
    <mergeCell ref="B18:B19"/>
    <mergeCell ref="B24:C24"/>
    <mergeCell ref="A8:L8"/>
    <mergeCell ref="A9:L9"/>
    <mergeCell ref="A10:A11"/>
    <mergeCell ref="B10:B11"/>
    <mergeCell ref="A12:L12"/>
    <mergeCell ref="A13:A14"/>
    <mergeCell ref="B13:B14"/>
    <mergeCell ref="K1:L1"/>
    <mergeCell ref="B4:L4"/>
    <mergeCell ref="A6:A7"/>
    <mergeCell ref="B6:B7"/>
    <mergeCell ref="C6:C7"/>
    <mergeCell ref="D6:G6"/>
    <mergeCell ref="H6:K6"/>
    <mergeCell ref="L6:L7"/>
  </mergeCells>
  <printOptions/>
  <pageMargins left="0.31496062992125984" right="0.31496062992125984" top="0.7480314960629921" bottom="0.7480314960629921" header="0.31496062992125984" footer="0.31496062992125984"/>
  <pageSetup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zoomScalePageLayoutView="0" workbookViewId="0" topLeftCell="A1">
      <selection activeCell="K23" sqref="K23"/>
    </sheetView>
  </sheetViews>
  <sheetFormatPr defaultColWidth="9.00390625" defaultRowHeight="12.75"/>
  <cols>
    <col min="1" max="1" width="9.125" style="80" customWidth="1"/>
    <col min="2" max="2" width="30.00390625" style="2" customWidth="1"/>
    <col min="3" max="3" width="17.25390625" style="2" customWidth="1"/>
    <col min="4" max="4" width="9.25390625" style="2" bestFit="1" customWidth="1"/>
    <col min="5" max="5" width="9.125" style="2" customWidth="1"/>
    <col min="6" max="6" width="16.125" style="2" customWidth="1"/>
    <col min="7" max="7" width="9.25390625" style="2" bestFit="1" customWidth="1"/>
    <col min="8" max="9" width="14.875" style="2" customWidth="1"/>
    <col min="10" max="10" width="14.00390625" style="2" customWidth="1"/>
    <col min="11" max="11" width="15.00390625" style="2" customWidth="1"/>
    <col min="12" max="12" width="14.625" style="2" customWidth="1"/>
    <col min="13" max="16384" width="9.125" style="2" customWidth="1"/>
  </cols>
  <sheetData>
    <row r="1" spans="2:12" ht="105" customHeight="1">
      <c r="B1" s="5"/>
      <c r="C1" s="1"/>
      <c r="D1" s="1"/>
      <c r="E1" s="1"/>
      <c r="F1" s="1"/>
      <c r="G1" s="1"/>
      <c r="H1" s="1"/>
      <c r="I1" s="1"/>
      <c r="J1" s="1"/>
      <c r="K1" s="140" t="s">
        <v>65</v>
      </c>
      <c r="L1" s="141"/>
    </row>
    <row r="2" ht="15.75">
      <c r="B2" s="81"/>
    </row>
    <row r="3" spans="1:12" ht="46.5" customHeight="1">
      <c r="A3" s="157" t="s">
        <v>66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</row>
    <row r="4" ht="15.75">
      <c r="B4" s="3"/>
    </row>
    <row r="5" spans="1:12" ht="33.75" customHeight="1">
      <c r="A5" s="143" t="s">
        <v>1</v>
      </c>
      <c r="B5" s="137" t="s">
        <v>67</v>
      </c>
      <c r="C5" s="137" t="s">
        <v>68</v>
      </c>
      <c r="D5" s="137" t="s">
        <v>5</v>
      </c>
      <c r="E5" s="137"/>
      <c r="F5" s="137"/>
      <c r="G5" s="137"/>
      <c r="H5" s="137" t="s">
        <v>39</v>
      </c>
      <c r="I5" s="137"/>
      <c r="J5" s="137"/>
      <c r="K5" s="137"/>
      <c r="L5" s="137" t="s">
        <v>69</v>
      </c>
    </row>
    <row r="6" spans="1:12" ht="94.5">
      <c r="A6" s="143"/>
      <c r="B6" s="137"/>
      <c r="C6" s="137"/>
      <c r="D6" s="4" t="s">
        <v>4</v>
      </c>
      <c r="E6" s="4" t="s">
        <v>6</v>
      </c>
      <c r="F6" s="4" t="s">
        <v>7</v>
      </c>
      <c r="G6" s="4" t="s">
        <v>8</v>
      </c>
      <c r="H6" s="4">
        <v>2019</v>
      </c>
      <c r="I6" s="4">
        <v>2020</v>
      </c>
      <c r="J6" s="4">
        <v>2021</v>
      </c>
      <c r="K6" s="4" t="s">
        <v>31</v>
      </c>
      <c r="L6" s="137"/>
    </row>
    <row r="7" spans="1:12" ht="15.75">
      <c r="A7" s="7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36" customHeight="1">
      <c r="A8" s="150" t="str">
        <f>'[2]Пр.1 к 3ПП'!A9:H9</f>
        <v>Цель подпрограммы: эффективное, ответственное и прозрачное управление финансовыми ресурсами в рамках выполнения установленных функций и полномочий, а также высокая эффективность расходов районного бюджета.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</row>
    <row r="9" spans="1:12" ht="36" customHeight="1">
      <c r="A9" s="151" t="str">
        <f>'[2]Пр.1 к 3ПП'!A10:H10</f>
        <v>Задача подпрограммы: повысить качество планирования и управления муниципальными финансами, развить программно-целевые принципы формирования бюджета, организовать и осуществить внутренний муниципальный финансовый контроль и контроль в сфере закупок Турухан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</row>
    <row r="10" spans="1:12" ht="15.75">
      <c r="A10" s="143">
        <v>1</v>
      </c>
      <c r="B10" s="152" t="s">
        <v>70</v>
      </c>
      <c r="C10" s="137" t="s">
        <v>9</v>
      </c>
      <c r="D10" s="143">
        <v>240</v>
      </c>
      <c r="E10" s="154" t="s">
        <v>71</v>
      </c>
      <c r="F10" s="155">
        <v>1230080460</v>
      </c>
      <c r="G10" s="7">
        <v>121</v>
      </c>
      <c r="H10" s="160">
        <v>15185.23768</v>
      </c>
      <c r="I10" s="89">
        <v>2603.113</v>
      </c>
      <c r="J10" s="89">
        <f>12603.113-10000</f>
        <v>2603.1129999999994</v>
      </c>
      <c r="K10" s="23">
        <f aca="true" t="shared" si="0" ref="K10:K15">H10+I10+J10</f>
        <v>20391.46368</v>
      </c>
      <c r="L10" s="137" t="s">
        <v>74</v>
      </c>
    </row>
    <row r="11" spans="1:12" ht="15.75">
      <c r="A11" s="143"/>
      <c r="B11" s="152"/>
      <c r="C11" s="137"/>
      <c r="D11" s="143"/>
      <c r="E11" s="154"/>
      <c r="F11" s="155"/>
      <c r="G11" s="7">
        <v>122</v>
      </c>
      <c r="H11" s="160">
        <v>1618.38177</v>
      </c>
      <c r="I11" s="89">
        <v>1852.441</v>
      </c>
      <c r="J11" s="89">
        <v>1852.441</v>
      </c>
      <c r="K11" s="23">
        <f t="shared" si="0"/>
        <v>5323.26377</v>
      </c>
      <c r="L11" s="137"/>
    </row>
    <row r="12" spans="1:12" ht="15.75">
      <c r="A12" s="143"/>
      <c r="B12" s="152"/>
      <c r="C12" s="137"/>
      <c r="D12" s="143"/>
      <c r="E12" s="154"/>
      <c r="F12" s="155"/>
      <c r="G12" s="7">
        <v>129</v>
      </c>
      <c r="H12" s="160">
        <v>4441.82406</v>
      </c>
      <c r="I12" s="89">
        <v>3806.14</v>
      </c>
      <c r="J12" s="89">
        <v>3806.14</v>
      </c>
      <c r="K12" s="23">
        <f t="shared" si="0"/>
        <v>12054.10406</v>
      </c>
      <c r="L12" s="137"/>
    </row>
    <row r="13" spans="1:12" ht="15.75">
      <c r="A13" s="143"/>
      <c r="B13" s="152"/>
      <c r="C13" s="137"/>
      <c r="D13" s="143"/>
      <c r="E13" s="154"/>
      <c r="F13" s="155"/>
      <c r="G13" s="7">
        <v>244</v>
      </c>
      <c r="H13" s="160">
        <v>3576.13949</v>
      </c>
      <c r="I13" s="89">
        <v>1742.689</v>
      </c>
      <c r="J13" s="89">
        <v>1742.689</v>
      </c>
      <c r="K13" s="23">
        <f t="shared" si="0"/>
        <v>7061.51749</v>
      </c>
      <c r="L13" s="137"/>
    </row>
    <row r="14" spans="1:12" ht="15.75">
      <c r="A14" s="143"/>
      <c r="B14" s="152"/>
      <c r="C14" s="137"/>
      <c r="D14" s="143"/>
      <c r="E14" s="154"/>
      <c r="F14" s="155"/>
      <c r="G14" s="7">
        <v>852</v>
      </c>
      <c r="H14" s="160">
        <v>2.8</v>
      </c>
      <c r="I14" s="89">
        <v>15</v>
      </c>
      <c r="J14" s="89">
        <v>15</v>
      </c>
      <c r="K14" s="23">
        <f t="shared" si="0"/>
        <v>32.8</v>
      </c>
      <c r="L14" s="137"/>
    </row>
    <row r="15" spans="1:12" ht="15.75">
      <c r="A15" s="143"/>
      <c r="B15" s="152"/>
      <c r="C15" s="153"/>
      <c r="D15" s="153"/>
      <c r="E15" s="153"/>
      <c r="F15" s="156"/>
      <c r="G15" s="82">
        <v>853</v>
      </c>
      <c r="H15" s="160">
        <v>0</v>
      </c>
      <c r="I15" s="89">
        <v>15</v>
      </c>
      <c r="J15" s="89">
        <v>15</v>
      </c>
      <c r="K15" s="23">
        <f t="shared" si="0"/>
        <v>30</v>
      </c>
      <c r="L15" s="137"/>
    </row>
    <row r="16" spans="1:12" ht="31.5">
      <c r="A16" s="143"/>
      <c r="B16" s="152"/>
      <c r="C16" s="83" t="s">
        <v>43</v>
      </c>
      <c r="D16" s="84" t="s">
        <v>12</v>
      </c>
      <c r="E16" s="84" t="s">
        <v>12</v>
      </c>
      <c r="F16" s="84" t="s">
        <v>12</v>
      </c>
      <c r="G16" s="84" t="s">
        <v>12</v>
      </c>
      <c r="H16" s="32">
        <f>SUM(H10:H15)</f>
        <v>24824.382999999998</v>
      </c>
      <c r="I16" s="32">
        <f>SUM(I10:I15)</f>
        <v>10034.383</v>
      </c>
      <c r="J16" s="32">
        <f>SUM(J10:J15)</f>
        <v>10034.383</v>
      </c>
      <c r="K16" s="85">
        <f>SUM(K10:K15)</f>
        <v>44893.149</v>
      </c>
      <c r="L16" s="84" t="s">
        <v>12</v>
      </c>
    </row>
    <row r="17" spans="1:12" ht="15.75">
      <c r="A17" s="148" t="str">
        <f>'[2]Пр.1 к 3ПП'!A13:H13</f>
        <v>Задача подпрограммы: обеспечить доступ для граждан к информации о районном бюджете и бюджетном процессе.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</row>
    <row r="18" spans="1:12" ht="267.75">
      <c r="A18" s="143">
        <v>2</v>
      </c>
      <c r="B18" s="149" t="s">
        <v>72</v>
      </c>
      <c r="C18" s="79" t="s">
        <v>9</v>
      </c>
      <c r="D18" s="7">
        <v>240</v>
      </c>
      <c r="E18" s="7" t="s">
        <v>36</v>
      </c>
      <c r="F18" s="86" t="s">
        <v>36</v>
      </c>
      <c r="G18" s="7" t="s">
        <v>36</v>
      </c>
      <c r="H18" s="35">
        <v>0</v>
      </c>
      <c r="I18" s="35">
        <v>0</v>
      </c>
      <c r="J18" s="35">
        <v>0</v>
      </c>
      <c r="K18" s="35">
        <f>SUM(H18:J18)</f>
        <v>0</v>
      </c>
      <c r="L18" s="79" t="s">
        <v>73</v>
      </c>
    </row>
    <row r="19" spans="1:12" ht="31.5">
      <c r="A19" s="143"/>
      <c r="B19" s="149"/>
      <c r="C19" s="83" t="s">
        <v>43</v>
      </c>
      <c r="D19" s="84" t="s">
        <v>12</v>
      </c>
      <c r="E19" s="84" t="s">
        <v>12</v>
      </c>
      <c r="F19" s="84" t="s">
        <v>12</v>
      </c>
      <c r="G19" s="84" t="s">
        <v>12</v>
      </c>
      <c r="H19" s="85">
        <f>H18</f>
        <v>0</v>
      </c>
      <c r="I19" s="85">
        <f>I18</f>
        <v>0</v>
      </c>
      <c r="J19" s="85">
        <f>J18</f>
        <v>0</v>
      </c>
      <c r="K19" s="85">
        <f>K18</f>
        <v>0</v>
      </c>
      <c r="L19" s="84" t="s">
        <v>12</v>
      </c>
    </row>
    <row r="20" spans="1:12" ht="15.75">
      <c r="A20" s="33"/>
      <c r="B20" s="87" t="s">
        <v>42</v>
      </c>
      <c r="C20" s="33"/>
      <c r="D20" s="33"/>
      <c r="E20" s="33"/>
      <c r="F20" s="33"/>
      <c r="G20" s="33"/>
      <c r="H20" s="34">
        <f>H16</f>
        <v>24824.382999999998</v>
      </c>
      <c r="I20" s="34">
        <f>I16</f>
        <v>10034.383</v>
      </c>
      <c r="J20" s="34">
        <f>J16</f>
        <v>10034.383</v>
      </c>
      <c r="K20" s="34">
        <f>K16</f>
        <v>44893.149</v>
      </c>
      <c r="L20" s="33"/>
    </row>
    <row r="21" spans="8:11" ht="15.75">
      <c r="H21" s="88"/>
      <c r="I21" s="88"/>
      <c r="J21" s="88"/>
      <c r="K21" s="88"/>
    </row>
  </sheetData>
  <sheetProtection/>
  <mergeCells count="20">
    <mergeCell ref="F10:F15"/>
    <mergeCell ref="L10:L15"/>
    <mergeCell ref="K1:L1"/>
    <mergeCell ref="A3:L3"/>
    <mergeCell ref="A5:A6"/>
    <mergeCell ref="B5:B6"/>
    <mergeCell ref="C5:C6"/>
    <mergeCell ref="D5:G5"/>
    <mergeCell ref="H5:K5"/>
    <mergeCell ref="L5:L6"/>
    <mergeCell ref="A17:L17"/>
    <mergeCell ref="A18:A19"/>
    <mergeCell ref="B18:B19"/>
    <mergeCell ref="A8:L8"/>
    <mergeCell ref="A9:L9"/>
    <mergeCell ref="A10:A16"/>
    <mergeCell ref="B10:B16"/>
    <mergeCell ref="C10:C15"/>
    <mergeCell ref="D10:D15"/>
    <mergeCell ref="E10:E15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Краснянская</dc:creator>
  <cp:keywords/>
  <dc:description/>
  <cp:lastModifiedBy>Пользователь Windows</cp:lastModifiedBy>
  <cp:lastPrinted>2019-12-23T03:52:39Z</cp:lastPrinted>
  <dcterms:created xsi:type="dcterms:W3CDTF">2013-10-31T07:03:33Z</dcterms:created>
  <dcterms:modified xsi:type="dcterms:W3CDTF">2019-12-23T03:54:16Z</dcterms:modified>
  <cp:category/>
  <cp:version/>
  <cp:contentType/>
  <cp:contentStatus/>
</cp:coreProperties>
</file>