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777" firstSheet="1" activeTab="1"/>
  </bookViews>
  <sheets>
    <sheet name="Пр. 1 к Паспорту" sheetId="1" r:id="rId1"/>
    <sheet name="пр 2 к 4 пп" sheetId="2" r:id="rId2"/>
  </sheets>
  <definedNames>
    <definedName name="Z_0CE72C7C_BA16_4CAF_8510_EA0FA4147AAD_.wvu.PrintArea" localSheetId="0" hidden="1">'Пр. 1 к Паспорту'!$A$4:$H$34</definedName>
    <definedName name="Z_0CE72C7C_BA16_4CAF_8510_EA0FA4147AAD_.wvu.PrintTitles" localSheetId="0" hidden="1">'Пр. 1 к Паспорту'!$9:$9</definedName>
    <definedName name="Z_C04E132C_DB09_4BDA_934A_E24AADBD03E8_.wvu.PrintArea" localSheetId="0" hidden="1">'Пр. 1 к Паспорту'!$A$4:$H$34</definedName>
    <definedName name="Z_C04E132C_DB09_4BDA_934A_E24AADBD03E8_.wvu.PrintTitles" localSheetId="0" hidden="1">'Пр. 1 к Паспорту'!$9:$9</definedName>
    <definedName name="_xlnm.Print_Titles" localSheetId="0">'Пр. 1 к Паспорту'!$9:$9</definedName>
    <definedName name="_xlnm.Print_Area" localSheetId="1">'пр 2 к 4 пп'!$A$1:$M$46</definedName>
    <definedName name="_xlnm.Print_Area" localSheetId="0">'Пр. 1 к Паспорту'!$A$1:$N$13</definedName>
  </definedNames>
  <calcPr fullCalcOnLoad="1"/>
</workbook>
</file>

<file path=xl/sharedStrings.xml><?xml version="1.0" encoding="utf-8"?>
<sst xmlns="http://schemas.openxmlformats.org/spreadsheetml/2006/main" count="158" uniqueCount="73">
  <si>
    <t>Доля расходов на обслуживание муниципального долга Туруханского района в объеме расходов районного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</si>
  <si>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%</t>
  </si>
  <si>
    <t>не менее 80</t>
  </si>
  <si>
    <t>не менее 85</t>
  </si>
  <si>
    <t>не менее 90</t>
  </si>
  <si>
    <t>Единица измерения</t>
  </si>
  <si>
    <t xml:space="preserve">Цели, задачи,показатели </t>
  </si>
  <si>
    <t>№  п/п</t>
  </si>
  <si>
    <t>не 
более 5</t>
  </si>
  <si>
    <t>№ п/п</t>
  </si>
  <si>
    <t>ГРБС</t>
  </si>
  <si>
    <t>Код бюджетной классификации</t>
  </si>
  <si>
    <t>РзПр</t>
  </si>
  <si>
    <t>ЦСР</t>
  </si>
  <si>
    <t>ВР</t>
  </si>
  <si>
    <t>Х</t>
  </si>
  <si>
    <t>Соотношение суммы зарегистрированных бюджетных обязательств к сумме предъявленных на регистрацию</t>
  </si>
  <si>
    <t>не менее 95</t>
  </si>
  <si>
    <t>-</t>
  </si>
  <si>
    <t>Оценка качества управления муниципальными финансами, присвоенная Туруханскому району по результатам мониторинга, в соответствии с Приказом Министерства финансов Красноярского края от 31.01.2014 №10 "Об утверждении порядка проведения мониторинга и оценки качества управления муниципальными финансами в муниципальных районах и городских округах красноярского края" (степень качества)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</si>
  <si>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</si>
  <si>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 в пятилетнем интервале</t>
  </si>
  <si>
    <t>итого на очередной финансовый год и плановый период</t>
  </si>
  <si>
    <t xml:space="preserve">Перечень целевых показателей и показателей муниципальной программы Туруханского района " Управление муниципальными финансами» с указанием планируемых к достижению значений в результате реализации </t>
  </si>
  <si>
    <t>Всего по мероприятияю</t>
  </si>
  <si>
    <t>Итого по подпрограмме</t>
  </si>
  <si>
    <t xml:space="preserve">Руководство и управление в сфере установленных функций </t>
  </si>
  <si>
    <t>Администрация Туруханского района</t>
  </si>
  <si>
    <t>ПЕРЕЧЕНЬ</t>
  </si>
  <si>
    <t>Приложение 
к подпрограмме 4 «Обеспечение деятельности администрации Туруханского района»</t>
  </si>
  <si>
    <t>мероприятий подпрограммы 4 «Обеспечение деятельности администрации Туруханского района»</t>
  </si>
  <si>
    <t>Цели, задачи, мероприятия подпрограммы</t>
  </si>
  <si>
    <t xml:space="preserve"> 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</si>
  <si>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</si>
  <si>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</si>
  <si>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0102</t>
  </si>
  <si>
    <t>0104</t>
  </si>
  <si>
    <t>121</t>
  </si>
  <si>
    <t>122</t>
  </si>
  <si>
    <t>129</t>
  </si>
  <si>
    <t>244</t>
  </si>
  <si>
    <t>831</t>
  </si>
  <si>
    <t>852</t>
  </si>
  <si>
    <t>853</t>
  </si>
  <si>
    <t>0113</t>
  </si>
  <si>
    <t>0405</t>
  </si>
  <si>
    <t>Исполнение администрацией Туруханского района полномочий, установленных действующим законодательством</t>
  </si>
  <si>
    <t>Исполнение  органами местного самоуправления отдельных переданных государственных полномочий</t>
  </si>
  <si>
    <t>Задача подпрограммы: организовать и исполнить полномочия администрации Туруханского района.</t>
  </si>
  <si>
    <t>Задача подпрограммы: организовать и исполнить переданные государственные полномочия.</t>
  </si>
  <si>
    <t xml:space="preserve">Цель: высокое качество организации и осуществления бюджетного процесса Туруханского района; устойчивая бюджетной системы Туруханского района; высокое качество и прозрачность управления муниципальными финансами; эффективная деятельность администрации Туруханского района. </t>
  </si>
  <si>
    <t xml:space="preserve">Приложение
 к Паспорту муниципальной программы Туруханского района «Управление муниципальными финансами и обеспечения деятельности администрации Туруханского района» </t>
  </si>
  <si>
    <t>1240080210</t>
  </si>
  <si>
    <t>1240080460</t>
  </si>
  <si>
    <t>1240083440</t>
  </si>
  <si>
    <t>1240076040</t>
  </si>
  <si>
    <t>1240074290</t>
  </si>
  <si>
    <t>1240074670</t>
  </si>
  <si>
    <t>1240075170</t>
  </si>
  <si>
    <t>Осуществление государственных полномочий по созданию и обеспечению деятельности комиссий по делам несовершеннолетних и защите их прав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</si>
  <si>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</si>
  <si>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</t>
  </si>
  <si>
    <t>Выполнение отдельных государственных полномочий по решению вопросов поддержки сельскохозяйственного производства</t>
  </si>
  <si>
    <t>241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</si>
  <si>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</si>
  <si>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Выплата единовременного вознаграждения физическим лицам, награжденным Почетной грамотой Главы Туруханского района</t>
  </si>
  <si>
    <t>1240051200</t>
  </si>
  <si>
    <t xml:space="preserve"> Расходы Главы муниципального образования</t>
  </si>
  <si>
    <t xml:space="preserve"> ɪɪ степень качества</t>
  </si>
  <si>
    <t xml:space="preserve"> не ниже ɪɪ степени качества</t>
  </si>
  <si>
    <t>Приложение № 1
к постановлению 
администрации  Туруханского района 
от 22.04.2019 № 377-п</t>
  </si>
  <si>
    <t>Цель: высокая эффективность деятельности администрации.</t>
  </si>
  <si>
    <t>Приложение 
к постановлению 
администрации  Туруханского района 
от 04.09.2019 № 707 - п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</si>
</sst>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"/>
    <numFmt numFmtId="186" formatCode="0.0"/>
    <numFmt numFmtId="187" formatCode="[$-FC19]d\ mmmm\ yyyy\ &quot;г.&quot;"/>
    <numFmt numFmtId="188" formatCode="_-* #,##0_р_._-;\-* #,##0_р_._-;_-* &quot;-&quot;??_р_._-;_-@_-"/>
    <numFmt numFmtId="189" formatCode="_-* #,##0.000_р_._-;\-* #,##0.000_р_._-;_-* &quot;-&quot;??_р_._-;_-@_-"/>
    <numFmt numFmtId="190" formatCode="#,##0.000_ ;\-#,##0.000\ "/>
    <numFmt numFmtId="191" formatCode="_-* #,##0.000_р_._-;\-* #,##0.000_р_._-;_-* &quot;-&quot;???_р_._-;_-@_-"/>
    <numFmt numFmtId="192" formatCode="0.000000"/>
    <numFmt numFmtId="193" formatCode="0.00000"/>
    <numFmt numFmtId="194" formatCode="0.0000"/>
  </numFmts>
  <fonts count="5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4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4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2" fontId="2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184" fontId="47" fillId="0" borderId="10" xfId="61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189" fontId="48" fillId="0" borderId="10" xfId="61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84" fontId="47" fillId="0" borderId="10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189" fontId="48" fillId="0" borderId="10" xfId="61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wrapText="1" shrinkToFit="1"/>
    </xf>
    <xf numFmtId="0" fontId="1" fillId="0" borderId="13" xfId="0" applyFont="1" applyBorder="1" applyAlignment="1">
      <alignment horizontal="center" wrapText="1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49" fontId="47" fillId="0" borderId="17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4"/>
  <sheetViews>
    <sheetView view="pageBreakPreview" zoomScale="55" zoomScaleNormal="55" zoomScaleSheetLayoutView="55" zoomScalePageLayoutView="0" workbookViewId="0" topLeftCell="A1">
      <selection activeCell="K13" sqref="K13"/>
    </sheetView>
  </sheetViews>
  <sheetFormatPr defaultColWidth="9.00390625" defaultRowHeight="12.75"/>
  <cols>
    <col min="1" max="1" width="7.25390625" style="2" customWidth="1"/>
    <col min="2" max="2" width="44.875" style="2" customWidth="1"/>
    <col min="3" max="3" width="12.375" style="2" customWidth="1"/>
    <col min="4" max="4" width="16.00390625" style="2" customWidth="1"/>
    <col min="5" max="14" width="16.25390625" style="2" customWidth="1"/>
    <col min="15" max="16384" width="9.125" style="2" customWidth="1"/>
  </cols>
  <sheetData>
    <row r="1" spans="8:14" ht="79.5" customHeight="1">
      <c r="H1" s="30" t="s">
        <v>70</v>
      </c>
      <c r="I1" s="31"/>
      <c r="J1" s="31"/>
      <c r="K1" s="31"/>
      <c r="L1" s="31"/>
      <c r="M1" s="31"/>
      <c r="N1" s="31"/>
    </row>
    <row r="4" spans="1:14" ht="63" customHeight="1">
      <c r="A4" s="5"/>
      <c r="B4" s="1"/>
      <c r="C4" s="1"/>
      <c r="D4" s="1"/>
      <c r="E4" s="5"/>
      <c r="F4" s="5"/>
      <c r="G4" s="5"/>
      <c r="H4" s="30" t="s">
        <v>51</v>
      </c>
      <c r="I4" s="30"/>
      <c r="J4" s="30"/>
      <c r="K4" s="30"/>
      <c r="L4" s="30"/>
      <c r="M4" s="30"/>
      <c r="N4" s="30"/>
    </row>
    <row r="5" spans="1:7" ht="15.75">
      <c r="A5" s="1"/>
      <c r="B5" s="1"/>
      <c r="C5" s="1"/>
      <c r="D5" s="1"/>
      <c r="E5" s="1"/>
      <c r="F5" s="1"/>
      <c r="G5" s="1"/>
    </row>
    <row r="6" spans="1:14" ht="55.5" customHeight="1">
      <c r="A6" s="40" t="s">
        <v>23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22.5" customHeight="1">
      <c r="A7" s="35" t="s">
        <v>7</v>
      </c>
      <c r="B7" s="35" t="s">
        <v>6</v>
      </c>
      <c r="C7" s="35" t="s">
        <v>5</v>
      </c>
      <c r="D7" s="35">
        <v>2013</v>
      </c>
      <c r="E7" s="32" t="s">
        <v>20</v>
      </c>
      <c r="F7" s="32"/>
      <c r="G7" s="32"/>
      <c r="H7" s="32"/>
      <c r="I7" s="32"/>
      <c r="J7" s="32"/>
      <c r="K7" s="32"/>
      <c r="L7" s="32"/>
      <c r="M7" s="32"/>
      <c r="N7" s="32"/>
    </row>
    <row r="8" spans="1:14" ht="69.75" customHeight="1">
      <c r="A8" s="35"/>
      <c r="B8" s="35"/>
      <c r="C8" s="35"/>
      <c r="D8" s="35"/>
      <c r="E8" s="36">
        <v>2014</v>
      </c>
      <c r="F8" s="36">
        <v>2015</v>
      </c>
      <c r="G8" s="36">
        <v>2016</v>
      </c>
      <c r="H8" s="36">
        <v>2017</v>
      </c>
      <c r="I8" s="36">
        <v>2018</v>
      </c>
      <c r="J8" s="38">
        <v>2019</v>
      </c>
      <c r="K8" s="36">
        <v>2020</v>
      </c>
      <c r="L8" s="38">
        <v>2021</v>
      </c>
      <c r="M8" s="33" t="s">
        <v>21</v>
      </c>
      <c r="N8" s="34"/>
    </row>
    <row r="9" spans="1:14" ht="24" customHeight="1">
      <c r="A9" s="35"/>
      <c r="B9" s="35"/>
      <c r="C9" s="35"/>
      <c r="D9" s="35"/>
      <c r="E9" s="37"/>
      <c r="F9" s="37"/>
      <c r="G9" s="37"/>
      <c r="H9" s="37"/>
      <c r="I9" s="37"/>
      <c r="J9" s="39"/>
      <c r="K9" s="37"/>
      <c r="L9" s="39"/>
      <c r="M9" s="7">
        <v>2025</v>
      </c>
      <c r="N9" s="7">
        <v>2030</v>
      </c>
    </row>
    <row r="10" spans="1:14" ht="41.25" customHeight="1">
      <c r="A10" s="41" t="s">
        <v>50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</row>
    <row r="11" spans="1:14" ht="66" customHeight="1">
      <c r="A11" s="4">
        <v>1</v>
      </c>
      <c r="B11" s="4" t="s">
        <v>16</v>
      </c>
      <c r="C11" s="4" t="s">
        <v>1</v>
      </c>
      <c r="D11" s="4" t="s">
        <v>2</v>
      </c>
      <c r="E11" s="4" t="s">
        <v>2</v>
      </c>
      <c r="F11" s="4" t="s">
        <v>3</v>
      </c>
      <c r="G11" s="4" t="s">
        <v>3</v>
      </c>
      <c r="H11" s="4">
        <v>92.6</v>
      </c>
      <c r="I11" s="4">
        <v>92.6</v>
      </c>
      <c r="J11" s="4" t="s">
        <v>4</v>
      </c>
      <c r="K11" s="4" t="s">
        <v>17</v>
      </c>
      <c r="L11" s="4" t="s">
        <v>17</v>
      </c>
      <c r="M11" s="4" t="s">
        <v>17</v>
      </c>
      <c r="N11" s="4" t="s">
        <v>17</v>
      </c>
    </row>
    <row r="12" spans="1:14" ht="145.5" customHeight="1">
      <c r="A12" s="4">
        <v>2</v>
      </c>
      <c r="B12" s="4" t="s">
        <v>0</v>
      </c>
      <c r="C12" s="4" t="s">
        <v>1</v>
      </c>
      <c r="D12" s="4">
        <v>0</v>
      </c>
      <c r="E12" s="4">
        <v>0</v>
      </c>
      <c r="F12" s="4">
        <v>0</v>
      </c>
      <c r="G12" s="4">
        <v>0.2</v>
      </c>
      <c r="H12" s="4">
        <v>5</v>
      </c>
      <c r="I12" s="4">
        <v>5</v>
      </c>
      <c r="J12" s="4" t="s">
        <v>8</v>
      </c>
      <c r="K12" s="4" t="s">
        <v>8</v>
      </c>
      <c r="L12" s="4" t="s">
        <v>8</v>
      </c>
      <c r="M12" s="4" t="s">
        <v>8</v>
      </c>
      <c r="N12" s="4" t="s">
        <v>8</v>
      </c>
    </row>
    <row r="13" spans="1:14" ht="209.25" customHeight="1">
      <c r="A13" s="4">
        <v>3</v>
      </c>
      <c r="B13" s="8" t="s">
        <v>19</v>
      </c>
      <c r="C13" s="4" t="s">
        <v>18</v>
      </c>
      <c r="D13" s="4" t="s">
        <v>68</v>
      </c>
      <c r="E13" s="4" t="s">
        <v>68</v>
      </c>
      <c r="F13" s="4" t="s">
        <v>68</v>
      </c>
      <c r="G13" s="4" t="s">
        <v>68</v>
      </c>
      <c r="H13" s="4" t="s">
        <v>68</v>
      </c>
      <c r="I13" s="4" t="s">
        <v>68</v>
      </c>
      <c r="J13" s="4" t="s">
        <v>69</v>
      </c>
      <c r="K13" s="4" t="s">
        <v>69</v>
      </c>
      <c r="L13" s="4" t="s">
        <v>69</v>
      </c>
      <c r="M13" s="4" t="s">
        <v>69</v>
      </c>
      <c r="N13" s="4" t="s">
        <v>69</v>
      </c>
    </row>
    <row r="15" spans="1:5" ht="30.75" customHeight="1">
      <c r="A15" s="30"/>
      <c r="B15" s="30"/>
      <c r="C15" s="30"/>
      <c r="E15" s="3"/>
    </row>
    <row r="25" spans="1:7" ht="15.75">
      <c r="A25" s="6"/>
      <c r="B25" s="6"/>
      <c r="C25" s="6"/>
      <c r="E25" s="3"/>
      <c r="F25" s="3"/>
      <c r="G25" s="3"/>
    </row>
    <row r="26" spans="1:7" ht="15.75">
      <c r="A26" s="6"/>
      <c r="B26" s="6"/>
      <c r="C26" s="6"/>
      <c r="E26" s="3"/>
      <c r="F26" s="3"/>
      <c r="G26" s="3"/>
    </row>
    <row r="27" spans="1:7" ht="15.75">
      <c r="A27" s="6"/>
      <c r="B27" s="6"/>
      <c r="C27" s="6"/>
      <c r="E27" s="3"/>
      <c r="F27" s="3"/>
      <c r="G27" s="3"/>
    </row>
    <row r="28" spans="1:7" ht="15.75">
      <c r="A28" s="6"/>
      <c r="B28" s="6"/>
      <c r="C28" s="6"/>
      <c r="E28" s="3"/>
      <c r="F28" s="3"/>
      <c r="G28" s="3"/>
    </row>
    <row r="29" spans="1:7" ht="15.75">
      <c r="A29" s="6"/>
      <c r="B29" s="6"/>
      <c r="C29" s="6"/>
      <c r="E29" s="3"/>
      <c r="F29" s="3"/>
      <c r="G29" s="3"/>
    </row>
    <row r="30" spans="1:7" ht="15.75">
      <c r="A30" s="6"/>
      <c r="B30" s="6"/>
      <c r="C30" s="6"/>
      <c r="E30" s="3"/>
      <c r="F30" s="3"/>
      <c r="G30" s="3"/>
    </row>
    <row r="31" spans="1:7" ht="15.75">
      <c r="A31" s="6"/>
      <c r="B31" s="6"/>
      <c r="C31" s="6"/>
      <c r="E31" s="3"/>
      <c r="F31" s="3"/>
      <c r="G31" s="3"/>
    </row>
    <row r="32" spans="1:7" ht="15.75">
      <c r="A32" s="6"/>
      <c r="B32" s="6"/>
      <c r="C32" s="6"/>
      <c r="E32" s="3"/>
      <c r="F32" s="3"/>
      <c r="G32" s="3"/>
    </row>
    <row r="33" spans="1:7" ht="15.75">
      <c r="A33" s="6"/>
      <c r="B33" s="6"/>
      <c r="C33" s="6"/>
      <c r="E33" s="3"/>
      <c r="F33" s="3"/>
      <c r="G33" s="3"/>
    </row>
    <row r="34" spans="1:7" ht="15.75">
      <c r="A34" s="6"/>
      <c r="B34" s="6"/>
      <c r="C34" s="6"/>
      <c r="E34" s="3"/>
      <c r="F34" s="3"/>
      <c r="G34" s="3"/>
    </row>
  </sheetData>
  <sheetProtection/>
  <mergeCells count="19">
    <mergeCell ref="A6:N6"/>
    <mergeCell ref="H8:H9"/>
    <mergeCell ref="I8:I9"/>
    <mergeCell ref="A15:C15"/>
    <mergeCell ref="E8:E9"/>
    <mergeCell ref="F8:F9"/>
    <mergeCell ref="G8:G9"/>
    <mergeCell ref="A10:N10"/>
    <mergeCell ref="J8:J9"/>
    <mergeCell ref="H1:N1"/>
    <mergeCell ref="E7:N7"/>
    <mergeCell ref="M8:N8"/>
    <mergeCell ref="A7:A9"/>
    <mergeCell ref="B7:B9"/>
    <mergeCell ref="C7:C9"/>
    <mergeCell ref="D7:D9"/>
    <mergeCell ref="K8:K9"/>
    <mergeCell ref="L8:L9"/>
    <mergeCell ref="H4:N4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7"/>
  <sheetViews>
    <sheetView tabSelected="1" view="pageBreakPreview" zoomScale="55" zoomScaleNormal="55" zoomScaleSheetLayoutView="55" zoomScalePageLayoutView="0" workbookViewId="0" topLeftCell="A1">
      <selection activeCell="J1" sqref="J1:L1"/>
    </sheetView>
  </sheetViews>
  <sheetFormatPr defaultColWidth="9.00390625" defaultRowHeight="12.75"/>
  <cols>
    <col min="1" max="1" width="4.25390625" style="9" customWidth="1"/>
    <col min="2" max="2" width="38.875" style="10" customWidth="1"/>
    <col min="3" max="3" width="22.00390625" style="10" customWidth="1"/>
    <col min="4" max="4" width="8.375" style="9" customWidth="1"/>
    <col min="5" max="5" width="8.375" style="10" customWidth="1"/>
    <col min="6" max="6" width="13.00390625" style="10" customWidth="1"/>
    <col min="7" max="7" width="6.625" style="10" customWidth="1"/>
    <col min="8" max="10" width="19.25390625" style="10" customWidth="1"/>
    <col min="11" max="11" width="22.875" style="10" customWidth="1"/>
    <col min="12" max="12" width="20.625" style="10" customWidth="1"/>
    <col min="13" max="13" width="3.625" style="10" customWidth="1"/>
    <col min="14" max="16384" width="9.125" style="10" customWidth="1"/>
  </cols>
  <sheetData>
    <row r="1" spans="10:12" ht="80.25" customHeight="1">
      <c r="J1" s="44" t="s">
        <v>72</v>
      </c>
      <c r="K1" s="58"/>
      <c r="L1" s="58"/>
    </row>
    <row r="3" spans="11:12" ht="70.5" customHeight="1">
      <c r="K3" s="44" t="s">
        <v>29</v>
      </c>
      <c r="L3" s="44"/>
    </row>
    <row r="5" spans="1:12" ht="18.75">
      <c r="A5" s="45" t="s">
        <v>28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8.75">
      <c r="A6" s="45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8" spans="1:12" ht="54" customHeight="1">
      <c r="A8" s="46" t="s">
        <v>9</v>
      </c>
      <c r="B8" s="46" t="s">
        <v>31</v>
      </c>
      <c r="C8" s="46" t="s">
        <v>32</v>
      </c>
      <c r="D8" s="46" t="s">
        <v>11</v>
      </c>
      <c r="E8" s="46"/>
      <c r="F8" s="46"/>
      <c r="G8" s="46"/>
      <c r="H8" s="46" t="s">
        <v>33</v>
      </c>
      <c r="I8" s="46"/>
      <c r="J8" s="46"/>
      <c r="K8" s="46"/>
      <c r="L8" s="46" t="s">
        <v>34</v>
      </c>
    </row>
    <row r="9" spans="1:12" ht="117" customHeight="1">
      <c r="A9" s="46"/>
      <c r="B9" s="46"/>
      <c r="C9" s="46"/>
      <c r="D9" s="17" t="s">
        <v>10</v>
      </c>
      <c r="E9" s="17" t="s">
        <v>12</v>
      </c>
      <c r="F9" s="17" t="s">
        <v>13</v>
      </c>
      <c r="G9" s="17" t="s">
        <v>14</v>
      </c>
      <c r="H9" s="17">
        <v>2019</v>
      </c>
      <c r="I9" s="17">
        <v>2020</v>
      </c>
      <c r="J9" s="17">
        <v>2021</v>
      </c>
      <c r="K9" s="17" t="s">
        <v>22</v>
      </c>
      <c r="L9" s="46"/>
    </row>
    <row r="10" spans="1:12" ht="18.7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</row>
    <row r="11" spans="1:12" s="11" customFormat="1" ht="18.75">
      <c r="A11" s="47" t="s">
        <v>71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2" s="11" customFormat="1" ht="18.75">
      <c r="A12" s="47" t="s">
        <v>48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27" customHeight="1">
      <c r="A13" s="54">
        <v>1</v>
      </c>
      <c r="B13" s="54" t="s">
        <v>67</v>
      </c>
      <c r="C13" s="51" t="s">
        <v>27</v>
      </c>
      <c r="D13" s="54">
        <v>241</v>
      </c>
      <c r="E13" s="50" t="s">
        <v>35</v>
      </c>
      <c r="F13" s="50" t="s">
        <v>52</v>
      </c>
      <c r="G13" s="17">
        <v>121</v>
      </c>
      <c r="H13" s="18">
        <v>1695.638</v>
      </c>
      <c r="I13" s="18">
        <v>1695.638</v>
      </c>
      <c r="J13" s="18">
        <v>1695.638</v>
      </c>
      <c r="K13" s="18">
        <f aca="true" t="shared" si="0" ref="K13:K25">H13+I13+J13</f>
        <v>5086.914</v>
      </c>
      <c r="L13" s="46" t="s">
        <v>46</v>
      </c>
    </row>
    <row r="14" spans="1:12" ht="27" customHeight="1">
      <c r="A14" s="55"/>
      <c r="B14" s="55"/>
      <c r="C14" s="52"/>
      <c r="D14" s="55"/>
      <c r="E14" s="50"/>
      <c r="F14" s="50"/>
      <c r="G14" s="17">
        <v>122</v>
      </c>
      <c r="H14" s="18">
        <v>160</v>
      </c>
      <c r="I14" s="18">
        <v>160</v>
      </c>
      <c r="J14" s="18">
        <v>160</v>
      </c>
      <c r="K14" s="18">
        <f t="shared" si="0"/>
        <v>480</v>
      </c>
      <c r="L14" s="46"/>
    </row>
    <row r="15" spans="1:12" ht="27" customHeight="1">
      <c r="A15" s="55"/>
      <c r="B15" s="55"/>
      <c r="C15" s="53"/>
      <c r="D15" s="56"/>
      <c r="E15" s="50"/>
      <c r="F15" s="50"/>
      <c r="G15" s="17">
        <v>129</v>
      </c>
      <c r="H15" s="18">
        <v>512.083</v>
      </c>
      <c r="I15" s="18">
        <v>512.083</v>
      </c>
      <c r="J15" s="18">
        <v>512.083</v>
      </c>
      <c r="K15" s="18">
        <f t="shared" si="0"/>
        <v>1536.2489999999998</v>
      </c>
      <c r="L15" s="46"/>
    </row>
    <row r="16" spans="1:12" ht="37.5" customHeight="1">
      <c r="A16" s="56"/>
      <c r="B16" s="56"/>
      <c r="C16" s="19" t="s">
        <v>24</v>
      </c>
      <c r="D16" s="20" t="s">
        <v>15</v>
      </c>
      <c r="E16" s="20" t="s">
        <v>15</v>
      </c>
      <c r="F16" s="20" t="s">
        <v>15</v>
      </c>
      <c r="G16" s="21" t="s">
        <v>15</v>
      </c>
      <c r="H16" s="22">
        <f>SUM(H13:H15)</f>
        <v>2367.721</v>
      </c>
      <c r="I16" s="22">
        <f>SUM(I13:I15)</f>
        <v>2367.721</v>
      </c>
      <c r="J16" s="22">
        <f>SUM(J13:J15)</f>
        <v>2367.721</v>
      </c>
      <c r="K16" s="22">
        <f t="shared" si="0"/>
        <v>7103.1630000000005</v>
      </c>
      <c r="L16" s="46"/>
    </row>
    <row r="17" spans="1:12" ht="27" customHeight="1">
      <c r="A17" s="54">
        <v>2</v>
      </c>
      <c r="B17" s="54" t="s">
        <v>26</v>
      </c>
      <c r="C17" s="51" t="s">
        <v>27</v>
      </c>
      <c r="D17" s="54">
        <v>241</v>
      </c>
      <c r="E17" s="48" t="s">
        <v>36</v>
      </c>
      <c r="F17" s="48" t="s">
        <v>53</v>
      </c>
      <c r="G17" s="17" t="s">
        <v>37</v>
      </c>
      <c r="H17" s="18">
        <v>47961</v>
      </c>
      <c r="I17" s="18">
        <v>47961</v>
      </c>
      <c r="J17" s="18">
        <v>47961</v>
      </c>
      <c r="K17" s="18">
        <f t="shared" si="0"/>
        <v>143883</v>
      </c>
      <c r="L17" s="46"/>
    </row>
    <row r="18" spans="1:12" ht="27" customHeight="1">
      <c r="A18" s="55"/>
      <c r="B18" s="55"/>
      <c r="C18" s="52"/>
      <c r="D18" s="55"/>
      <c r="E18" s="49"/>
      <c r="F18" s="49"/>
      <c r="G18" s="17" t="s">
        <v>38</v>
      </c>
      <c r="H18" s="18">
        <f>1000+6971.62</f>
        <v>7971.62</v>
      </c>
      <c r="I18" s="18">
        <v>6971.62</v>
      </c>
      <c r="J18" s="18">
        <v>6971.62</v>
      </c>
      <c r="K18" s="18">
        <f t="shared" si="0"/>
        <v>21914.86</v>
      </c>
      <c r="L18" s="46"/>
    </row>
    <row r="19" spans="1:12" ht="27" customHeight="1">
      <c r="A19" s="55"/>
      <c r="B19" s="55"/>
      <c r="C19" s="52"/>
      <c r="D19" s="55"/>
      <c r="E19" s="49"/>
      <c r="F19" s="49"/>
      <c r="G19" s="17" t="s">
        <v>39</v>
      </c>
      <c r="H19" s="18">
        <v>14481.061</v>
      </c>
      <c r="I19" s="18">
        <v>14481.061</v>
      </c>
      <c r="J19" s="18">
        <v>14481.061</v>
      </c>
      <c r="K19" s="18">
        <f t="shared" si="0"/>
        <v>43443.183</v>
      </c>
      <c r="L19" s="46"/>
    </row>
    <row r="20" spans="1:12" ht="27" customHeight="1">
      <c r="A20" s="55"/>
      <c r="B20" s="55"/>
      <c r="C20" s="52"/>
      <c r="D20" s="55"/>
      <c r="E20" s="49"/>
      <c r="F20" s="49"/>
      <c r="G20" s="17" t="s">
        <v>40</v>
      </c>
      <c r="H20" s="18">
        <f>31295.015-1000</f>
        <v>30295.015</v>
      </c>
      <c r="I20" s="18">
        <v>31295.015</v>
      </c>
      <c r="J20" s="18">
        <v>31295.015</v>
      </c>
      <c r="K20" s="18">
        <f t="shared" si="0"/>
        <v>92885.045</v>
      </c>
      <c r="L20" s="46"/>
    </row>
    <row r="21" spans="1:12" ht="27" customHeight="1">
      <c r="A21" s="55"/>
      <c r="B21" s="55"/>
      <c r="C21" s="52"/>
      <c r="D21" s="55"/>
      <c r="E21" s="49"/>
      <c r="F21" s="49"/>
      <c r="G21" s="17" t="s">
        <v>41</v>
      </c>
      <c r="H21" s="18">
        <v>30</v>
      </c>
      <c r="I21" s="18">
        <v>30</v>
      </c>
      <c r="J21" s="18">
        <v>30</v>
      </c>
      <c r="K21" s="18">
        <f t="shared" si="0"/>
        <v>90</v>
      </c>
      <c r="L21" s="46"/>
    </row>
    <row r="22" spans="1:12" ht="27" customHeight="1">
      <c r="A22" s="55"/>
      <c r="B22" s="55"/>
      <c r="C22" s="52"/>
      <c r="D22" s="55"/>
      <c r="E22" s="49"/>
      <c r="F22" s="49"/>
      <c r="G22" s="17" t="s">
        <v>42</v>
      </c>
      <c r="H22" s="18">
        <v>50</v>
      </c>
      <c r="I22" s="18">
        <v>50</v>
      </c>
      <c r="J22" s="18">
        <v>50</v>
      </c>
      <c r="K22" s="18">
        <f t="shared" si="0"/>
        <v>150</v>
      </c>
      <c r="L22" s="46"/>
    </row>
    <row r="23" spans="1:12" ht="24.75" customHeight="1">
      <c r="A23" s="55"/>
      <c r="B23" s="55"/>
      <c r="C23" s="53"/>
      <c r="D23" s="56"/>
      <c r="E23" s="49"/>
      <c r="F23" s="49"/>
      <c r="G23" s="17" t="s">
        <v>43</v>
      </c>
      <c r="H23" s="18">
        <v>350</v>
      </c>
      <c r="I23" s="18">
        <v>350</v>
      </c>
      <c r="J23" s="18">
        <v>350</v>
      </c>
      <c r="K23" s="18">
        <f t="shared" si="0"/>
        <v>1050</v>
      </c>
      <c r="L23" s="46"/>
    </row>
    <row r="24" spans="1:12" ht="43.5" customHeight="1" hidden="1">
      <c r="A24" s="56"/>
      <c r="B24" s="56"/>
      <c r="C24" s="19" t="s">
        <v>24</v>
      </c>
      <c r="D24" s="20" t="s">
        <v>15</v>
      </c>
      <c r="E24" s="20" t="s">
        <v>15</v>
      </c>
      <c r="F24" s="20" t="s">
        <v>15</v>
      </c>
      <c r="G24" s="21" t="s">
        <v>15</v>
      </c>
      <c r="H24" s="22">
        <f>SUM(H17:H23)</f>
        <v>101138.696</v>
      </c>
      <c r="I24" s="22">
        <f>SUM(I17:I23)</f>
        <v>101138.696</v>
      </c>
      <c r="J24" s="22">
        <f>SUM(J17:J23)</f>
        <v>101138.696</v>
      </c>
      <c r="K24" s="22">
        <f t="shared" si="0"/>
        <v>303416.088</v>
      </c>
      <c r="L24" s="46"/>
    </row>
    <row r="25" spans="1:12" ht="49.5" customHeight="1">
      <c r="A25" s="54">
        <v>3</v>
      </c>
      <c r="B25" s="54" t="s">
        <v>65</v>
      </c>
      <c r="C25" s="23" t="s">
        <v>27</v>
      </c>
      <c r="D25" s="17">
        <v>241</v>
      </c>
      <c r="E25" s="24" t="s">
        <v>44</v>
      </c>
      <c r="F25" s="24" t="s">
        <v>54</v>
      </c>
      <c r="G25" s="17">
        <v>350</v>
      </c>
      <c r="H25" s="18">
        <v>99</v>
      </c>
      <c r="I25" s="18">
        <v>99</v>
      </c>
      <c r="J25" s="18">
        <v>99</v>
      </c>
      <c r="K25" s="18">
        <f t="shared" si="0"/>
        <v>297</v>
      </c>
      <c r="L25" s="46"/>
    </row>
    <row r="26" spans="1:12" ht="45" customHeight="1">
      <c r="A26" s="56"/>
      <c r="B26" s="56"/>
      <c r="C26" s="19" t="s">
        <v>24</v>
      </c>
      <c r="D26" s="20" t="s">
        <v>15</v>
      </c>
      <c r="E26" s="20" t="s">
        <v>15</v>
      </c>
      <c r="F26" s="20" t="s">
        <v>15</v>
      </c>
      <c r="G26" s="21" t="s">
        <v>15</v>
      </c>
      <c r="H26" s="22">
        <f>H25</f>
        <v>99</v>
      </c>
      <c r="I26" s="22">
        <f>I25</f>
        <v>99</v>
      </c>
      <c r="J26" s="22">
        <f>J25</f>
        <v>99</v>
      </c>
      <c r="K26" s="22">
        <f>SUM(H26:J26)</f>
        <v>297</v>
      </c>
      <c r="L26" s="46"/>
    </row>
    <row r="27" spans="1:12" s="11" customFormat="1" ht="23.25" customHeight="1">
      <c r="A27" s="47" t="s">
        <v>49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1:12" ht="28.5" customHeight="1">
      <c r="A28" s="54">
        <v>4</v>
      </c>
      <c r="B28" s="54" t="s">
        <v>59</v>
      </c>
      <c r="C28" s="54" t="s">
        <v>27</v>
      </c>
      <c r="D28" s="54">
        <v>241</v>
      </c>
      <c r="E28" s="50" t="s">
        <v>36</v>
      </c>
      <c r="F28" s="50" t="s">
        <v>55</v>
      </c>
      <c r="G28" s="17" t="s">
        <v>37</v>
      </c>
      <c r="H28" s="25">
        <v>1199.004</v>
      </c>
      <c r="I28" s="25">
        <v>1199.004</v>
      </c>
      <c r="J28" s="18">
        <v>1199.004</v>
      </c>
      <c r="K28" s="18">
        <f aca="true" t="shared" si="1" ref="K28:K44">H28+I28+J28</f>
        <v>3597.0119999999997</v>
      </c>
      <c r="L28" s="46" t="s">
        <v>47</v>
      </c>
    </row>
    <row r="29" spans="1:12" ht="28.5" customHeight="1">
      <c r="A29" s="55"/>
      <c r="B29" s="55"/>
      <c r="C29" s="55"/>
      <c r="D29" s="55"/>
      <c r="E29" s="50"/>
      <c r="F29" s="50"/>
      <c r="G29" s="17" t="s">
        <v>39</v>
      </c>
      <c r="H29" s="25">
        <v>362.09858</v>
      </c>
      <c r="I29" s="25">
        <v>362.09858</v>
      </c>
      <c r="J29" s="18">
        <v>362.09858</v>
      </c>
      <c r="K29" s="18">
        <f t="shared" si="1"/>
        <v>1086.29574</v>
      </c>
      <c r="L29" s="46"/>
    </row>
    <row r="30" spans="1:12" ht="28.5" customHeight="1">
      <c r="A30" s="55"/>
      <c r="B30" s="55"/>
      <c r="C30" s="56"/>
      <c r="D30" s="56"/>
      <c r="E30" s="50"/>
      <c r="F30" s="50"/>
      <c r="G30" s="17" t="s">
        <v>40</v>
      </c>
      <c r="H30" s="25">
        <v>145.09742</v>
      </c>
      <c r="I30" s="25">
        <v>145.09742</v>
      </c>
      <c r="J30" s="18">
        <v>145.09742</v>
      </c>
      <c r="K30" s="18">
        <f t="shared" si="1"/>
        <v>435.29226</v>
      </c>
      <c r="L30" s="46"/>
    </row>
    <row r="31" spans="1:12" ht="28.5" customHeight="1">
      <c r="A31" s="56"/>
      <c r="B31" s="56"/>
      <c r="C31" s="19" t="s">
        <v>24</v>
      </c>
      <c r="D31" s="20" t="s">
        <v>15</v>
      </c>
      <c r="E31" s="20" t="s">
        <v>15</v>
      </c>
      <c r="F31" s="20" t="s">
        <v>15</v>
      </c>
      <c r="G31" s="21" t="s">
        <v>15</v>
      </c>
      <c r="H31" s="22">
        <f>SUM(H28:H30)</f>
        <v>1706.2</v>
      </c>
      <c r="I31" s="22">
        <f>SUM(I28:I30)</f>
        <v>1706.2</v>
      </c>
      <c r="J31" s="22">
        <f>SUM(J28:J30)</f>
        <v>1706.2</v>
      </c>
      <c r="K31" s="22">
        <f t="shared" si="1"/>
        <v>5118.6</v>
      </c>
      <c r="L31" s="46"/>
    </row>
    <row r="32" spans="1:12" ht="39" customHeight="1">
      <c r="A32" s="54">
        <v>5</v>
      </c>
      <c r="B32" s="54" t="s">
        <v>60</v>
      </c>
      <c r="C32" s="54" t="s">
        <v>27</v>
      </c>
      <c r="D32" s="48" t="s">
        <v>63</v>
      </c>
      <c r="E32" s="48" t="s">
        <v>44</v>
      </c>
      <c r="F32" s="50" t="s">
        <v>56</v>
      </c>
      <c r="G32" s="17" t="s">
        <v>37</v>
      </c>
      <c r="H32" s="25">
        <v>6.2212</v>
      </c>
      <c r="I32" s="25">
        <v>6.2212</v>
      </c>
      <c r="J32" s="18">
        <v>6.2212</v>
      </c>
      <c r="K32" s="18">
        <f t="shared" si="1"/>
        <v>18.6636</v>
      </c>
      <c r="L32" s="46"/>
    </row>
    <row r="33" spans="1:12" ht="39" customHeight="1">
      <c r="A33" s="55"/>
      <c r="B33" s="55"/>
      <c r="C33" s="56"/>
      <c r="D33" s="57"/>
      <c r="E33" s="57"/>
      <c r="F33" s="50"/>
      <c r="G33" s="17" t="s">
        <v>39</v>
      </c>
      <c r="H33" s="25">
        <v>1.8788</v>
      </c>
      <c r="I33" s="25">
        <v>1.8788</v>
      </c>
      <c r="J33" s="18">
        <v>1.8788</v>
      </c>
      <c r="K33" s="18">
        <f t="shared" si="1"/>
        <v>5.6364</v>
      </c>
      <c r="L33" s="46"/>
    </row>
    <row r="34" spans="1:12" ht="81" customHeight="1">
      <c r="A34" s="56"/>
      <c r="B34" s="56"/>
      <c r="C34" s="19" t="s">
        <v>24</v>
      </c>
      <c r="D34" s="20" t="s">
        <v>15</v>
      </c>
      <c r="E34" s="20" t="s">
        <v>15</v>
      </c>
      <c r="F34" s="20" t="s">
        <v>15</v>
      </c>
      <c r="G34" s="21" t="s">
        <v>15</v>
      </c>
      <c r="H34" s="22">
        <f>SUM(H32:H33)</f>
        <v>8.1</v>
      </c>
      <c r="I34" s="22">
        <f>SUM(I32:I33)</f>
        <v>8.1</v>
      </c>
      <c r="J34" s="22">
        <f>SUM(J32:J33)</f>
        <v>8.1</v>
      </c>
      <c r="K34" s="22">
        <f t="shared" si="1"/>
        <v>24.299999999999997</v>
      </c>
      <c r="L34" s="46"/>
    </row>
    <row r="35" spans="1:12" ht="28.5" customHeight="1">
      <c r="A35" s="54">
        <v>6</v>
      </c>
      <c r="B35" s="54" t="s">
        <v>61</v>
      </c>
      <c r="C35" s="54" t="s">
        <v>27</v>
      </c>
      <c r="D35" s="54">
        <v>241</v>
      </c>
      <c r="E35" s="48" t="s">
        <v>44</v>
      </c>
      <c r="F35" s="50" t="s">
        <v>57</v>
      </c>
      <c r="G35" s="17" t="s">
        <v>37</v>
      </c>
      <c r="H35" s="25">
        <v>599.50176</v>
      </c>
      <c r="I35" s="25">
        <v>599.50176</v>
      </c>
      <c r="J35" s="18">
        <v>599.50176</v>
      </c>
      <c r="K35" s="18">
        <f t="shared" si="1"/>
        <v>1798.5052799999999</v>
      </c>
      <c r="L35" s="46"/>
    </row>
    <row r="36" spans="1:12" ht="28.5" customHeight="1">
      <c r="A36" s="55"/>
      <c r="B36" s="55"/>
      <c r="C36" s="55"/>
      <c r="D36" s="55"/>
      <c r="E36" s="49"/>
      <c r="F36" s="50"/>
      <c r="G36" s="17" t="s">
        <v>39</v>
      </c>
      <c r="H36" s="25">
        <v>180.89824</v>
      </c>
      <c r="I36" s="25">
        <v>180.89824</v>
      </c>
      <c r="J36" s="18">
        <v>180.89824</v>
      </c>
      <c r="K36" s="18">
        <f t="shared" si="1"/>
        <v>542.69472</v>
      </c>
      <c r="L36" s="46"/>
    </row>
    <row r="37" spans="1:12" ht="28.5" customHeight="1">
      <c r="A37" s="55"/>
      <c r="B37" s="55"/>
      <c r="C37" s="56"/>
      <c r="D37" s="56"/>
      <c r="E37" s="57"/>
      <c r="F37" s="50"/>
      <c r="G37" s="17" t="s">
        <v>40</v>
      </c>
      <c r="H37" s="25">
        <v>79.3</v>
      </c>
      <c r="I37" s="25">
        <v>79.3</v>
      </c>
      <c r="J37" s="18">
        <v>79.3</v>
      </c>
      <c r="K37" s="18">
        <f t="shared" si="1"/>
        <v>237.89999999999998</v>
      </c>
      <c r="L37" s="46"/>
    </row>
    <row r="38" spans="1:12" ht="28.5" customHeight="1">
      <c r="A38" s="56"/>
      <c r="B38" s="56"/>
      <c r="C38" s="19" t="s">
        <v>24</v>
      </c>
      <c r="D38" s="20" t="s">
        <v>15</v>
      </c>
      <c r="E38" s="20" t="s">
        <v>15</v>
      </c>
      <c r="F38" s="20" t="s">
        <v>15</v>
      </c>
      <c r="G38" s="21" t="s">
        <v>15</v>
      </c>
      <c r="H38" s="22">
        <f>SUM(H35:H37)</f>
        <v>859.6999999999999</v>
      </c>
      <c r="I38" s="22">
        <f>SUM(I35:I37)</f>
        <v>859.6999999999999</v>
      </c>
      <c r="J38" s="22">
        <f>SUM(J35:J37)</f>
        <v>859.6999999999999</v>
      </c>
      <c r="K38" s="22">
        <f t="shared" si="1"/>
        <v>2579.1</v>
      </c>
      <c r="L38" s="46"/>
    </row>
    <row r="39" spans="1:12" ht="28.5" customHeight="1">
      <c r="A39" s="54">
        <v>7</v>
      </c>
      <c r="B39" s="54" t="s">
        <v>62</v>
      </c>
      <c r="C39" s="54" t="s">
        <v>27</v>
      </c>
      <c r="D39" s="54">
        <v>241</v>
      </c>
      <c r="E39" s="48" t="s">
        <v>45</v>
      </c>
      <c r="F39" s="48" t="s">
        <v>58</v>
      </c>
      <c r="G39" s="17" t="s">
        <v>37</v>
      </c>
      <c r="H39" s="25">
        <v>599.6</v>
      </c>
      <c r="I39" s="25">
        <v>599.6</v>
      </c>
      <c r="J39" s="18">
        <v>599.6</v>
      </c>
      <c r="K39" s="18">
        <f t="shared" si="1"/>
        <v>1798.8000000000002</v>
      </c>
      <c r="L39" s="46"/>
    </row>
    <row r="40" spans="1:12" ht="28.5" customHeight="1">
      <c r="A40" s="55"/>
      <c r="B40" s="55"/>
      <c r="C40" s="55"/>
      <c r="D40" s="55"/>
      <c r="E40" s="49"/>
      <c r="F40" s="49"/>
      <c r="G40" s="17" t="s">
        <v>39</v>
      </c>
      <c r="H40" s="25">
        <v>181</v>
      </c>
      <c r="I40" s="25">
        <v>181</v>
      </c>
      <c r="J40" s="18">
        <v>181</v>
      </c>
      <c r="K40" s="18">
        <f t="shared" si="1"/>
        <v>543</v>
      </c>
      <c r="L40" s="46"/>
    </row>
    <row r="41" spans="1:12" ht="28.5" customHeight="1">
      <c r="A41" s="55"/>
      <c r="B41" s="55"/>
      <c r="C41" s="56"/>
      <c r="D41" s="56"/>
      <c r="E41" s="49"/>
      <c r="F41" s="49"/>
      <c r="G41" s="17" t="s">
        <v>40</v>
      </c>
      <c r="H41" s="25">
        <v>84</v>
      </c>
      <c r="I41" s="25">
        <v>84</v>
      </c>
      <c r="J41" s="18">
        <v>84</v>
      </c>
      <c r="K41" s="18">
        <f t="shared" si="1"/>
        <v>252</v>
      </c>
      <c r="L41" s="46"/>
    </row>
    <row r="42" spans="1:12" ht="28.5" customHeight="1">
      <c r="A42" s="56"/>
      <c r="B42" s="56"/>
      <c r="C42" s="19" t="s">
        <v>24</v>
      </c>
      <c r="D42" s="20" t="s">
        <v>15</v>
      </c>
      <c r="E42" s="20" t="s">
        <v>15</v>
      </c>
      <c r="F42" s="20" t="s">
        <v>15</v>
      </c>
      <c r="G42" s="21" t="s">
        <v>15</v>
      </c>
      <c r="H42" s="22">
        <f>SUM(H39:H41)</f>
        <v>864.6</v>
      </c>
      <c r="I42" s="22">
        <f>SUM(I39:I41)</f>
        <v>864.6</v>
      </c>
      <c r="J42" s="22">
        <f>SUM(J39:J41)</f>
        <v>864.6</v>
      </c>
      <c r="K42" s="22">
        <f t="shared" si="1"/>
        <v>2593.8</v>
      </c>
      <c r="L42" s="46"/>
    </row>
    <row r="43" spans="1:12" ht="59.25" customHeight="1">
      <c r="A43" s="54">
        <v>8</v>
      </c>
      <c r="B43" s="54" t="s">
        <v>64</v>
      </c>
      <c r="C43" s="17" t="s">
        <v>27</v>
      </c>
      <c r="D43" s="26">
        <v>241</v>
      </c>
      <c r="E43" s="24" t="s">
        <v>44</v>
      </c>
      <c r="F43" s="24" t="s">
        <v>66</v>
      </c>
      <c r="G43" s="17">
        <v>244</v>
      </c>
      <c r="H43" s="25">
        <v>18.9</v>
      </c>
      <c r="I43" s="25">
        <v>19.8</v>
      </c>
      <c r="J43" s="18">
        <v>20.9</v>
      </c>
      <c r="K43" s="18">
        <f t="shared" si="1"/>
        <v>59.6</v>
      </c>
      <c r="L43" s="46"/>
    </row>
    <row r="44" spans="1:12" ht="70.5" customHeight="1">
      <c r="A44" s="56"/>
      <c r="B44" s="56"/>
      <c r="C44" s="19" t="s">
        <v>24</v>
      </c>
      <c r="D44" s="20" t="s">
        <v>15</v>
      </c>
      <c r="E44" s="20" t="s">
        <v>15</v>
      </c>
      <c r="F44" s="20" t="s">
        <v>15</v>
      </c>
      <c r="G44" s="21" t="s">
        <v>15</v>
      </c>
      <c r="H44" s="22">
        <f>SUM(H43)</f>
        <v>18.9</v>
      </c>
      <c r="I44" s="22">
        <f>SUM(I43)</f>
        <v>19.8</v>
      </c>
      <c r="J44" s="22">
        <f>SUM(J43)</f>
        <v>20.9</v>
      </c>
      <c r="K44" s="22">
        <f t="shared" si="1"/>
        <v>59.6</v>
      </c>
      <c r="L44" s="46"/>
    </row>
    <row r="45" spans="1:12" s="12" customFormat="1" ht="18.75">
      <c r="A45" s="27"/>
      <c r="B45" s="28" t="s">
        <v>25</v>
      </c>
      <c r="C45" s="27" t="s">
        <v>15</v>
      </c>
      <c r="D45" s="27" t="s">
        <v>15</v>
      </c>
      <c r="E45" s="27" t="s">
        <v>15</v>
      </c>
      <c r="F45" s="27" t="s">
        <v>15</v>
      </c>
      <c r="G45" s="27" t="s">
        <v>15</v>
      </c>
      <c r="H45" s="29">
        <f>H16+H24+H26+H31+H34+H38+H42+H44</f>
        <v>107062.917</v>
      </c>
      <c r="I45" s="29">
        <f>I16+I24+I26+I31+I34+I38+I42+I44</f>
        <v>107063.81700000001</v>
      </c>
      <c r="J45" s="29">
        <f>J16+J24+J26+J31+J34+J38+J42+J44</f>
        <v>107064.917</v>
      </c>
      <c r="K45" s="29">
        <f>SUM(H45:J45)</f>
        <v>321191.651</v>
      </c>
      <c r="L45" s="27" t="s">
        <v>15</v>
      </c>
    </row>
    <row r="46" spans="1:4" s="14" customFormat="1" ht="14.25" customHeight="1">
      <c r="A46" s="13"/>
      <c r="D46" s="13"/>
    </row>
    <row r="50" spans="8:11" ht="18.75">
      <c r="H50" s="15"/>
      <c r="I50" s="15"/>
      <c r="J50" s="15"/>
      <c r="K50" s="15"/>
    </row>
    <row r="51" spans="8:11" ht="18.75">
      <c r="H51" s="15"/>
      <c r="I51" s="15"/>
      <c r="J51" s="15"/>
      <c r="K51" s="15"/>
    </row>
    <row r="52" spans="8:11" ht="18.75">
      <c r="H52" s="15"/>
      <c r="I52" s="15"/>
      <c r="J52" s="15"/>
      <c r="K52" s="15"/>
    </row>
    <row r="53" spans="8:11" ht="18.75">
      <c r="H53" s="15"/>
      <c r="I53" s="15"/>
      <c r="J53" s="15"/>
      <c r="K53" s="15"/>
    </row>
    <row r="54" spans="8:11" ht="18.75">
      <c r="H54" s="16"/>
      <c r="I54" s="16"/>
      <c r="J54" s="16"/>
      <c r="K54" s="16"/>
    </row>
    <row r="55" spans="8:11" ht="18.75">
      <c r="H55" s="15"/>
      <c r="I55" s="15"/>
      <c r="J55" s="15"/>
      <c r="K55" s="15"/>
    </row>
    <row r="56" spans="8:11" ht="18.75">
      <c r="H56" s="15"/>
      <c r="I56" s="15"/>
      <c r="J56" s="15"/>
      <c r="K56" s="15"/>
    </row>
    <row r="57" spans="8:11" ht="18.75">
      <c r="H57" s="15"/>
      <c r="I57" s="15"/>
      <c r="J57" s="15"/>
      <c r="K57" s="15"/>
    </row>
  </sheetData>
  <sheetProtection/>
  <mergeCells count="55">
    <mergeCell ref="J1:L1"/>
    <mergeCell ref="B32:B34"/>
    <mergeCell ref="B35:B38"/>
    <mergeCell ref="B39:B42"/>
    <mergeCell ref="B43:B44"/>
    <mergeCell ref="A28:A31"/>
    <mergeCell ref="A32:A34"/>
    <mergeCell ref="A35:A38"/>
    <mergeCell ref="A39:A42"/>
    <mergeCell ref="A43:A44"/>
    <mergeCell ref="D28:D30"/>
    <mergeCell ref="C32:C33"/>
    <mergeCell ref="C35:C37"/>
    <mergeCell ref="C39:C41"/>
    <mergeCell ref="E32:E33"/>
    <mergeCell ref="D32:D33"/>
    <mergeCell ref="D35:D37"/>
    <mergeCell ref="E35:E37"/>
    <mergeCell ref="D39:D41"/>
    <mergeCell ref="B17:B24"/>
    <mergeCell ref="B13:B16"/>
    <mergeCell ref="A13:A16"/>
    <mergeCell ref="A17:A24"/>
    <mergeCell ref="A25:A26"/>
    <mergeCell ref="C28:C30"/>
    <mergeCell ref="B28:B31"/>
    <mergeCell ref="F35:F37"/>
    <mergeCell ref="E39:E41"/>
    <mergeCell ref="F39:F41"/>
    <mergeCell ref="A27:L27"/>
    <mergeCell ref="C13:C15"/>
    <mergeCell ref="D13:D15"/>
    <mergeCell ref="D17:D23"/>
    <mergeCell ref="C17:C23"/>
    <mergeCell ref="L28:L44"/>
    <mergeCell ref="B25:B26"/>
    <mergeCell ref="A11:L11"/>
    <mergeCell ref="A12:L12"/>
    <mergeCell ref="F17:F23"/>
    <mergeCell ref="F32:F33"/>
    <mergeCell ref="E13:E15"/>
    <mergeCell ref="F13:F15"/>
    <mergeCell ref="L13:L26"/>
    <mergeCell ref="E17:E23"/>
    <mergeCell ref="E28:E30"/>
    <mergeCell ref="F28:F30"/>
    <mergeCell ref="K3:L3"/>
    <mergeCell ref="A5:L5"/>
    <mergeCell ref="A6:L6"/>
    <mergeCell ref="A8:A9"/>
    <mergeCell ref="B8:B9"/>
    <mergeCell ref="C8:C9"/>
    <mergeCell ref="D8:G8"/>
    <mergeCell ref="H8:K8"/>
    <mergeCell ref="L8:L9"/>
  </mergeCells>
  <printOptions/>
  <pageMargins left="0.7874015748031497" right="0.1968503937007874" top="0.7874015748031497" bottom="0.3937007874015748" header="0.31496062992125984" footer="0.31496062992125984"/>
  <pageSetup fitToHeight="2" fitToWidth="1" horizontalDpi="600" verticalDpi="600" orientation="landscape" paperSize="9" scale="67" r:id="rId1"/>
  <rowBreaks count="1" manualBreakCount="1">
    <brk id="2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Краснянская</dc:creator>
  <cp:keywords/>
  <dc:description/>
  <cp:lastModifiedBy>Секретарь</cp:lastModifiedBy>
  <cp:lastPrinted>2019-09-05T02:30:52Z</cp:lastPrinted>
  <dcterms:created xsi:type="dcterms:W3CDTF">2013-10-31T07:03:33Z</dcterms:created>
  <dcterms:modified xsi:type="dcterms:W3CDTF">2019-09-05T02:30:55Z</dcterms:modified>
  <cp:category/>
  <cp:version/>
  <cp:contentType/>
  <cp:contentStatus/>
</cp:coreProperties>
</file>