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РУО\МП на 18.03.2019 к постан №236-п\"/>
    </mc:Choice>
  </mc:AlternateContent>
  <bookViews>
    <workbookView xWindow="0" yWindow="0" windowWidth="28800" windowHeight="12435"/>
  </bookViews>
  <sheets>
    <sheet name="пр 2 к ПП 1" sheetId="1" r:id="rId1"/>
  </sheets>
  <definedNames>
    <definedName name="_xlnm._FilterDatabase" localSheetId="0" hidden="1">'пр 2 к ПП 1'!$A$5:$O$107</definedName>
    <definedName name="Z_2166B299_1DBB_4BE8_98C9_E9EFB21DCA26_.wvu.FilterData" localSheetId="0" hidden="1">'пр 2 к ПП 1'!$A$5:$O$107</definedName>
    <definedName name="Z_2715DACA_7FC2_4162_875B_92B3FB82D8B1_.wvu.FilterData" localSheetId="0" hidden="1">'пр 2 к ПП 1'!$A$5:$O$107</definedName>
    <definedName name="Z_29BFB567_1C85_481C_A8AF_8210D8E0792F_.wvu.FilterData" localSheetId="0" hidden="1">'пр 2 к ПП 1'!$A$5:$O$107</definedName>
    <definedName name="Z_3AB5DFBB_09FD_4C2F_9D3D_E333A248F7A4_.wvu.FilterData" localSheetId="0" hidden="1">'пр 2 к ПП 1'!$A$5:$O$107</definedName>
    <definedName name="Z_3AB5DFBB_09FD_4C2F_9D3D_E333A248F7A4_.wvu.PrintArea" localSheetId="0" hidden="1">'пр 2 к ПП 1'!$A$2:$L$109</definedName>
    <definedName name="Z_3AB5DFBB_09FD_4C2F_9D3D_E333A248F7A4_.wvu.PrintTitles" localSheetId="0" hidden="1">'пр 2 к ПП 1'!$A$4:$IV$5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1'!$A$5:$O$107</definedName>
    <definedName name="Z_4767DD30_F6FB_4FF0_A429_8866A8232500_.wvu.PrintArea" localSheetId="0" hidden="1">'пр 2 к ПП 1'!$A$2:$L$109</definedName>
    <definedName name="Z_4767DD30_F6FB_4FF0_A429_8866A8232500_.wvu.PrintTitles" localSheetId="0" hidden="1">'пр 2 к ПП 1'!$A$4:$IV$5</definedName>
    <definedName name="Z_4767DD30_F6FB_4FF0_A429_8866A8232500_.wvu.Rows" localSheetId="0" hidden="1">'пр 2 к ПП 1'!$A$12:$IV$12,'пр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1'!$A$5:$O$107</definedName>
    <definedName name="Z_7C917F30_361A_4C86_9002_2134EAE2E3CF_.wvu.FilterData" localSheetId="0" hidden="1">'пр 2 к ПП 1'!$A$5:$O$107</definedName>
    <definedName name="Z_7C917F30_361A_4C86_9002_2134EAE2E3CF_.wvu.PrintArea" localSheetId="0" hidden="1">'пр 2 к ПП 1'!$A$2:$L$109</definedName>
    <definedName name="Z_7C917F30_361A_4C86_9002_2134EAE2E3CF_.wvu.PrintTitles" localSheetId="0" hidden="1">'пр 2 к ПП 1'!$A$4:$IV$5</definedName>
    <definedName name="Z_7C917F30_361A_4C86_9002_2134EAE2E3CF_.wvu.Rows" localSheetId="0" hidden="1">'пр 2 к ПП 1'!$A$12:$IV$12,'пр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1'!$A$5:$O$107</definedName>
    <definedName name="Z_AD6F79BD_847B_4421_A1AA_268A55FACAB4_.wvu.FilterData" localSheetId="0" hidden="1">'пр 2 к ПП 1'!$A$5:$O$107</definedName>
    <definedName name="Z_B45C2115_52AF_4E7B_8578_551FB3CF371E_.wvu.FilterData" localSheetId="0" hidden="1">'пр 2 к ПП 1'!$A$5:$O$107</definedName>
    <definedName name="Z_C75D4C66_EC35_48DB_8FCD_E29923CDB091_.wvu.FilterData" localSheetId="0" hidden="1">'пр 2 к ПП 1'!$A$5:$O$107</definedName>
    <definedName name="Z_CDE1D6F6_68DF_42F8_B01A_FF6465B24CCD_.wvu.FilterData" localSheetId="0" hidden="1">'пр 2 к ПП 1'!$A$5:$O$107</definedName>
    <definedName name="Z_CDE1D6F6_68DF_42F8_B01A_FF6465B24CCD_.wvu.PrintArea" localSheetId="0" hidden="1">'пр 2 к ПП 1'!$A$2:$L$109</definedName>
    <definedName name="Z_CDE1D6F6_68DF_42F8_B01A_FF6465B24CCD_.wvu.PrintTitles" localSheetId="0" hidden="1">'пр 2 к ПП 1'!$A$4:$IV$5</definedName>
    <definedName name="Z_D97B14A5_4ECD_4EB7_B8A7_D41E462F19A2_.wvu.FilterData" localSheetId="0" hidden="1">'пр 2 к ПП 1'!$A$5:$O$107</definedName>
    <definedName name="Z_FAC3C627_8E23_41AB_B3FB_95B33614D8DB_.wvu.FilterData" localSheetId="0" hidden="1">'пр 2 к ПП 1'!$A$5:$O$107</definedName>
    <definedName name="_xlnm.Print_Area" localSheetId="0">'пр 2 к ПП 1'!$A$1:$L$107</definedName>
  </definedNames>
  <calcPr calcId="152511"/>
</workbook>
</file>

<file path=xl/calcChain.xml><?xml version="1.0" encoding="utf-8"?>
<calcChain xmlns="http://schemas.openxmlformats.org/spreadsheetml/2006/main">
  <c r="H101" i="1" l="1"/>
  <c r="H114" i="1" s="1"/>
  <c r="H92" i="1"/>
  <c r="K92" i="1" s="1"/>
  <c r="H25" i="1"/>
  <c r="J117" i="1"/>
  <c r="I117" i="1"/>
  <c r="H117" i="1"/>
  <c r="K117" i="1" s="1"/>
  <c r="J116" i="1"/>
  <c r="I116" i="1"/>
  <c r="H116" i="1"/>
  <c r="K116" i="1" s="1"/>
  <c r="J115" i="1"/>
  <c r="I115" i="1"/>
  <c r="H115" i="1"/>
  <c r="J114" i="1"/>
  <c r="I114" i="1"/>
  <c r="K112" i="1"/>
  <c r="J110" i="1"/>
  <c r="I110" i="1"/>
  <c r="K110" i="1" s="1"/>
  <c r="H110" i="1"/>
  <c r="J106" i="1"/>
  <c r="I106" i="1"/>
  <c r="H106" i="1"/>
  <c r="K105" i="1"/>
  <c r="K104" i="1"/>
  <c r="K103" i="1"/>
  <c r="K102" i="1"/>
  <c r="K100" i="1"/>
  <c r="K99" i="1"/>
  <c r="K98" i="1"/>
  <c r="K97" i="1"/>
  <c r="K96" i="1"/>
  <c r="K95" i="1"/>
  <c r="K94" i="1"/>
  <c r="K93" i="1"/>
  <c r="K91" i="1"/>
  <c r="K90" i="1"/>
  <c r="K89" i="1"/>
  <c r="K88" i="1"/>
  <c r="K87" i="1"/>
  <c r="J85" i="1"/>
  <c r="I85" i="1"/>
  <c r="H85" i="1"/>
  <c r="K84" i="1"/>
  <c r="K83" i="1"/>
  <c r="K82" i="1"/>
  <c r="J80" i="1"/>
  <c r="I80" i="1"/>
  <c r="H80" i="1"/>
  <c r="K79" i="1"/>
  <c r="K78" i="1"/>
  <c r="K77" i="1"/>
  <c r="K76" i="1"/>
  <c r="K75" i="1"/>
  <c r="K74" i="1"/>
  <c r="K72" i="1"/>
  <c r="K71" i="1"/>
  <c r="K70" i="1"/>
  <c r="K69" i="1"/>
  <c r="J67" i="1"/>
  <c r="I67" i="1"/>
  <c r="H67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67" i="1" s="1"/>
  <c r="J33" i="1"/>
  <c r="I33" i="1"/>
  <c r="H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H107" i="1" l="1"/>
  <c r="H111" i="1" s="1"/>
  <c r="I107" i="1"/>
  <c r="I111" i="1" s="1"/>
  <c r="J107" i="1"/>
  <c r="J111" i="1" s="1"/>
  <c r="K115" i="1"/>
  <c r="K80" i="1"/>
  <c r="K85" i="1"/>
  <c r="K101" i="1"/>
  <c r="K106" i="1" s="1"/>
  <c r="K33" i="1"/>
  <c r="K114" i="1" l="1"/>
  <c r="K107" i="1"/>
  <c r="K111" i="1"/>
</calcChain>
</file>

<file path=xl/sharedStrings.xml><?xml version="1.0" encoding="utf-8"?>
<sst xmlns="http://schemas.openxmlformats.org/spreadsheetml/2006/main" count="217" uniqueCount="142">
  <si>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</si>
  <si>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</si>
  <si>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</si>
  <si>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</si>
  <si>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</si>
  <si>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</si>
  <si>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</si>
  <si>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</si>
  <si>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</si>
  <si>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</si>
  <si>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</si>
  <si>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</si>
  <si>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</si>
  <si>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</si>
  <si>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</si>
  <si>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</si>
  <si>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</si>
  <si>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</si>
  <si>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</si>
  <si>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</si>
  <si>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</si>
  <si>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</si>
  <si>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</si>
  <si>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</si>
  <si>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</si>
  <si>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</si>
  <si>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</si>
  <si>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</si>
  <si>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</si>
  <si>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</si>
  <si>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</si>
  <si>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</si>
  <si>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</si>
  <si>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</si>
  <si>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</si>
  <si>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</si>
  <si>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</si>
  <si>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</si>
  <si>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</si>
  <si>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</si>
  <si>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</si>
  <si>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</si>
  <si>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</si>
  <si>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</si>
  <si>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</si>
  <si>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</si>
  <si>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</si>
  <si>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</si>
  <si>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</si>
  <si>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</si>
  <si>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</si>
  <si>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</si>
  <si>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</si>
  <si>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</si>
  <si>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</si>
  <si>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Текущий ремонт учреждений образования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</si>
  <si>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</si>
  <si>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</si>
  <si>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</si>
  <si>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</si>
  <si>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</si>
  <si>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</si>
  <si>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</si>
  <si>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</si>
  <si>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</si>
  <si>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</si>
  <si>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Устранение предписаний надзорных органов за счет средств субсидии из краевого бюджета</t>
  </si>
  <si>
    <t>0110075630</t>
  </si>
  <si>
    <t>1.2.8</t>
  </si>
  <si>
    <t xml:space="preserve">Устранение предписаний надзорных органов за счет средств районного бюджета </t>
  </si>
  <si>
    <t>01100S5630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</si>
  <si>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</si>
  <si>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</si>
  <si>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</si>
  <si>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</si>
  <si>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>07 03</t>
  </si>
  <si>
    <t xml:space="preserve">Не менее 2000 человек получат услуги дополнительного образования ежегодно в муниципальных учреждениях;
</t>
  </si>
  <si>
    <t>1.3.2</t>
  </si>
  <si>
    <t>Капитальный ремонт учреждений дополнительного образования</t>
  </si>
  <si>
    <t>0110074370</t>
  </si>
  <si>
    <t>01100S4370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</si>
  <si>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</si>
  <si>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</si>
  <si>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</si>
  <si>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</si>
  <si>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</si>
  <si>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</si>
  <si>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</si>
  <si>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</si>
  <si>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</si>
  <si>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</si>
  <si>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</si>
  <si>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</si>
  <si>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</si>
  <si>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</si>
  <si>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</si>
  <si>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</si>
  <si>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</si>
  <si>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</si>
  <si>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</si>
  <si>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</si>
  <si>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</si>
  <si>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</si>
  <si>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</si>
  <si>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</si>
  <si>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321</t>
  </si>
  <si>
    <t xml:space="preserve">243 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</si>
  <si>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</si>
  <si>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</si>
  <si>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</si>
  <si>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</si>
  <si>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</si>
  <si>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</si>
  <si>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</si>
  <si>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</si>
  <si>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Организация отдыха подростков и молодежи в профильных палаточных лагерях</t>
  </si>
  <si>
    <t>Администрация Туруханского района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</si>
  <si>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</si>
  <si>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</si>
  <si>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</si>
  <si>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Территориальное управление</t>
  </si>
  <si>
    <t>242</t>
  </si>
  <si>
    <t>0110082800</t>
  </si>
  <si>
    <t>360</t>
  </si>
  <si>
    <t>5.9</t>
  </si>
  <si>
    <t>Управление культуры и молодежной политики администрации Туруханского района</t>
  </si>
  <si>
    <t>540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</si>
  <si>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</si>
  <si>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</si>
  <si>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</si>
  <si>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</si>
  <si>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</si>
  <si>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</si>
  <si>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</si>
  <si>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</si>
  <si>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</si>
  <si>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</si>
  <si>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</si>
  <si>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</si>
  <si>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</si>
  <si>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</si>
  <si>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Приложение № 1 
к Постановлению администрации Туруханского района                                                                    от "_18_"_03.2019_ № 236 -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</si>
</sst>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_-* #,##0.0_р_._-;\-* #,##0.0_р_._-;_-* &quot;-&quot;?_р_._-;_-@_-"/>
    <numFmt numFmtId="169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</cellStyleXfs>
  <cellXfs count="191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7" fillId="0" borderId="0" xfId="1" applyFont="1" applyFill="1" applyAlignment="1">
      <alignment vertical="top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/>
    <xf numFmtId="0" fontId="3" fillId="0" borderId="9" xfId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3" fillId="0" borderId="12" xfId="1" applyFont="1" applyFill="1" applyBorder="1" applyAlignment="1">
      <alignment horizontal="center" vertical="center" wrapText="1" readingOrder="1"/>
    </xf>
    <xf numFmtId="0" fontId="3" fillId="0" borderId="14" xfId="1" applyFont="1" applyFill="1" applyBorder="1" applyAlignment="1">
      <alignment horizontal="center" vertical="center" wrapText="1" readingOrder="1"/>
    </xf>
    <xf numFmtId="166" fontId="3" fillId="0" borderId="15" xfId="1" applyNumberFormat="1" applyFont="1" applyFill="1" applyBorder="1" applyAlignment="1">
      <alignment horizontal="center" vertical="center" wrapText="1" readingOrder="1"/>
    </xf>
    <xf numFmtId="0" fontId="11" fillId="0" borderId="0" xfId="1" applyFont="1" applyFill="1"/>
    <xf numFmtId="166" fontId="3" fillId="0" borderId="9" xfId="1" applyNumberFormat="1" applyFont="1" applyFill="1" applyBorder="1" applyAlignment="1">
      <alignment horizontal="center" vertical="center" wrapText="1" readingOrder="1"/>
    </xf>
    <xf numFmtId="49" fontId="7" fillId="0" borderId="2" xfId="1" applyNumberFormat="1" applyFont="1" applyFill="1" applyBorder="1" applyAlignment="1">
      <alignment horizontal="center" vertical="center" wrapText="1" readingOrder="1"/>
    </xf>
    <xf numFmtId="166" fontId="3" fillId="0" borderId="16" xfId="1" applyNumberFormat="1" applyFont="1" applyFill="1" applyBorder="1" applyAlignment="1">
      <alignment horizontal="center" vertical="center" wrapText="1" readingOrder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 readingOrder="1"/>
    </xf>
    <xf numFmtId="0" fontId="3" fillId="0" borderId="2" xfId="1" quotePrefix="1" applyFont="1" applyFill="1" applyBorder="1" applyAlignment="1">
      <alignment horizontal="center" vertical="center" wrapText="1" readingOrder="1"/>
    </xf>
    <xf numFmtId="49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/>
    </xf>
    <xf numFmtId="16" fontId="3" fillId="0" borderId="0" xfId="1" applyNumberFormat="1" applyFont="1" applyFill="1"/>
    <xf numFmtId="49" fontId="3" fillId="0" borderId="7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2" xfId="1" quotePrefix="1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top"/>
    </xf>
    <xf numFmtId="49" fontId="3" fillId="0" borderId="2" xfId="1" applyNumberFormat="1" applyFont="1" applyFill="1" applyBorder="1" applyAlignment="1">
      <alignment horizontal="center" vertical="top"/>
    </xf>
    <xf numFmtId="0" fontId="3" fillId="0" borderId="2" xfId="1" applyFont="1" applyFill="1" applyBorder="1"/>
    <xf numFmtId="0" fontId="7" fillId="0" borderId="9" xfId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 readingOrder="1"/>
    </xf>
    <xf numFmtId="49" fontId="7" fillId="0" borderId="21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 readingOrder="1"/>
    </xf>
    <xf numFmtId="0" fontId="7" fillId="0" borderId="22" xfId="1" applyFont="1" applyFill="1" applyBorder="1" applyAlignment="1">
      <alignment horizontal="center" vertical="center" wrapText="1" readingOrder="1"/>
    </xf>
    <xf numFmtId="0" fontId="7" fillId="0" borderId="14" xfId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center" vertical="center" wrapText="1" readingOrder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quotePrefix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9" fontId="3" fillId="0" borderId="21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vertical="center"/>
    </xf>
    <xf numFmtId="0" fontId="10" fillId="0" borderId="3" xfId="1" applyFont="1" applyFill="1" applyBorder="1" applyAlignment="1">
      <alignment vertical="center"/>
    </xf>
    <xf numFmtId="49" fontId="10" fillId="0" borderId="3" xfId="1" applyNumberFormat="1" applyFont="1" applyFill="1" applyBorder="1" applyAlignment="1">
      <alignment vertical="center"/>
    </xf>
    <xf numFmtId="166" fontId="10" fillId="0" borderId="3" xfId="1" applyNumberFormat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3" fillId="0" borderId="0" xfId="1" applyFont="1" applyFill="1" applyAlignment="1"/>
    <xf numFmtId="0" fontId="3" fillId="0" borderId="13" xfId="1" applyFont="1" applyFill="1" applyBorder="1" applyAlignment="1">
      <alignment horizontal="left" vertical="center" wrapText="1"/>
    </xf>
    <xf numFmtId="49" fontId="3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vertical="top" wrapText="1"/>
    </xf>
    <xf numFmtId="0" fontId="3" fillId="0" borderId="0" xfId="1" applyFont="1" applyFill="1" applyAlignment="1">
      <alignment vertical="center"/>
    </xf>
    <xf numFmtId="167" fontId="3" fillId="0" borderId="2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167" fontId="3" fillId="0" borderId="2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8" fontId="3" fillId="0" borderId="2" xfId="1" applyNumberFormat="1" applyFont="1" applyFill="1" applyBorder="1"/>
    <xf numFmtId="49" fontId="3" fillId="0" borderId="2" xfId="1" quotePrefix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168" fontId="13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8" fontId="8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9" fontId="3" fillId="0" borderId="0" xfId="1" applyNumberFormat="1" applyFont="1" applyFill="1"/>
    <xf numFmtId="0" fontId="14" fillId="0" borderId="0" xfId="1" applyFont="1" applyFill="1" applyAlignment="1">
      <alignment horizontal="left" vertical="center"/>
    </xf>
    <xf numFmtId="4" fontId="3" fillId="0" borderId="0" xfId="1" applyNumberFormat="1" applyFont="1" applyFill="1"/>
    <xf numFmtId="4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0" fontId="7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3" fillId="0" borderId="0" xfId="1" applyNumberFormat="1" applyFont="1" applyFill="1" applyAlignment="1">
      <alignment horizontal="left" wrapText="1"/>
    </xf>
    <xf numFmtId="0" fontId="3" fillId="0" borderId="0" xfId="1" applyNumberFormat="1" applyFont="1" applyFill="1" applyAlignment="1">
      <alignment horizontal="left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/>
    </xf>
    <xf numFmtId="49" fontId="7" fillId="0" borderId="8" xfId="1" applyNumberFormat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left" vertical="center" wrapText="1"/>
    </xf>
    <xf numFmtId="0" fontId="3" fillId="0" borderId="8" xfId="1" applyNumberFormat="1" applyFont="1" applyFill="1" applyBorder="1" applyAlignment="1">
      <alignment horizontal="left" vertical="center" wrapText="1"/>
    </xf>
    <xf numFmtId="0" fontId="3" fillId="0" borderId="11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left" vertical="top"/>
    </xf>
    <xf numFmtId="0" fontId="3" fillId="0" borderId="2" xfId="1" applyNumberFormat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1" xfId="1" applyNumberFormat="1" applyFont="1" applyFill="1" applyBorder="1" applyAlignment="1">
      <alignment horizontal="left" vertical="top"/>
    </xf>
    <xf numFmtId="0" fontId="3" fillId="0" borderId="13" xfId="1" applyNumberFormat="1" applyFont="1" applyFill="1" applyBorder="1" applyAlignment="1">
      <alignment horizontal="left" vertical="top"/>
    </xf>
    <xf numFmtId="0" fontId="12" fillId="0" borderId="5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7" xfId="1" quotePrefix="1" applyFont="1" applyFill="1" applyBorder="1" applyAlignment="1">
      <alignment horizontal="center" vertical="center"/>
    </xf>
    <xf numFmtId="0" fontId="7" fillId="0" borderId="8" xfId="1" quotePrefix="1" applyFont="1" applyFill="1" applyBorder="1" applyAlignment="1">
      <alignment horizontal="center" vertical="center"/>
    </xf>
    <xf numFmtId="0" fontId="7" fillId="0" borderId="11" xfId="1" quotePrefix="1" applyFont="1" applyFill="1" applyBorder="1" applyAlignment="1">
      <alignment horizontal="center" vertical="center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wrapText="1"/>
    </xf>
    <xf numFmtId="49" fontId="7" fillId="0" borderId="8" xfId="1" quotePrefix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left" vertical="top"/>
    </xf>
    <xf numFmtId="0" fontId="3" fillId="0" borderId="4" xfId="1" applyNumberFormat="1" applyFont="1" applyFill="1" applyBorder="1" applyAlignment="1">
      <alignment horizontal="left" vertical="top"/>
    </xf>
    <xf numFmtId="0" fontId="3" fillId="0" borderId="2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49" fontId="7" fillId="0" borderId="11" xfId="1" quotePrefix="1" applyNumberFormat="1" applyFont="1" applyFill="1" applyBorder="1" applyAlignment="1">
      <alignment horizontal="center" vertical="center" wrapText="1"/>
    </xf>
    <xf numFmtId="0" fontId="3" fillId="0" borderId="7" xfId="1" quotePrefix="1" applyFont="1" applyFill="1" applyBorder="1" applyAlignment="1">
      <alignment horizontal="center" vertical="center"/>
    </xf>
    <xf numFmtId="0" fontId="3" fillId="0" borderId="11" xfId="1" quotePrefix="1" applyFont="1" applyFill="1" applyBorder="1" applyAlignment="1">
      <alignment horizontal="center" vertical="center"/>
    </xf>
    <xf numFmtId="49" fontId="3" fillId="0" borderId="2" xfId="1" quotePrefix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8" xfId="1" quotePrefix="1" applyNumberFormat="1" applyFont="1" applyFill="1" applyBorder="1" applyAlignment="1">
      <alignment horizontal="center" vertical="center" wrapText="1"/>
    </xf>
    <xf numFmtId="49" fontId="7" fillId="0" borderId="19" xfId="1" quotePrefix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9" xfId="1" applyNumberFormat="1" applyFont="1" applyFill="1" applyBorder="1" applyAlignment="1">
      <alignment horizontal="center" vertical="center" wrapText="1"/>
    </xf>
    <xf numFmtId="49" fontId="7" fillId="0" borderId="11" xfId="1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/>
    </xf>
    <xf numFmtId="49" fontId="3" fillId="0" borderId="7" xfId="1" applyNumberFormat="1" applyFont="1" applyFill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49" fontId="7" fillId="0" borderId="6" xfId="1" applyNumberFormat="1" applyFont="1" applyFill="1" applyBorder="1" applyAlignment="1">
      <alignment horizontal="center" vertical="center" wrapText="1" readingOrder="1"/>
    </xf>
    <xf numFmtId="49" fontId="7" fillId="0" borderId="10" xfId="1" applyNumberFormat="1" applyFont="1" applyFill="1" applyBorder="1" applyAlignment="1">
      <alignment horizontal="center" vertical="center" wrapText="1" readingOrder="1"/>
    </xf>
    <xf numFmtId="49" fontId="11" fillId="0" borderId="13" xfId="1" applyNumberFormat="1" applyFont="1" applyFill="1" applyBorder="1" applyAlignment="1">
      <alignment horizontal="center" vertical="center" wrapText="1" readingOrder="1"/>
    </xf>
    <xf numFmtId="0" fontId="11" fillId="0" borderId="11" xfId="1" applyNumberFormat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center" vertical="center" wrapText="1" readingOrder="1"/>
    </xf>
    <xf numFmtId="0" fontId="7" fillId="0" borderId="8" xfId="1" applyFont="1" applyFill="1" applyBorder="1" applyAlignment="1">
      <alignment horizontal="center" vertical="center" wrapText="1" readingOrder="1"/>
    </xf>
    <xf numFmtId="0" fontId="7" fillId="0" borderId="11" xfId="1" applyFont="1" applyFill="1" applyBorder="1" applyAlignment="1">
      <alignment horizontal="center" vertical="center" wrapText="1" readingOrder="1"/>
    </xf>
    <xf numFmtId="0" fontId="7" fillId="0" borderId="7" xfId="1" quotePrefix="1" applyFont="1" applyFill="1" applyBorder="1" applyAlignment="1">
      <alignment horizontal="center" vertical="center" wrapText="1" readingOrder="1"/>
    </xf>
    <xf numFmtId="0" fontId="7" fillId="0" borderId="8" xfId="1" quotePrefix="1" applyFont="1" applyFill="1" applyBorder="1" applyAlignment="1">
      <alignment horizontal="center" vertical="center" wrapText="1" readingOrder="1"/>
    </xf>
    <xf numFmtId="0" fontId="7" fillId="0" borderId="11" xfId="1" quotePrefix="1" applyFont="1" applyFill="1" applyBorder="1" applyAlignment="1">
      <alignment horizontal="center" vertical="center" wrapText="1" readingOrder="1"/>
    </xf>
    <xf numFmtId="49" fontId="7" fillId="0" borderId="2" xfId="1" applyNumberFormat="1" applyFont="1" applyFill="1" applyBorder="1" applyAlignment="1">
      <alignment horizontal="center" vertical="center" wrapText="1" readingOrder="1"/>
    </xf>
    <xf numFmtId="49" fontId="7" fillId="0" borderId="2" xfId="1" quotePrefix="1" applyNumberFormat="1" applyFont="1" applyFill="1" applyBorder="1" applyAlignment="1">
      <alignment horizontal="center" vertical="center" wrapText="1" readingOrder="1"/>
    </xf>
    <xf numFmtId="0" fontId="3" fillId="0" borderId="5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center" vertical="center" wrapText="1" readingOrder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wrapText="1" readingOrder="1"/>
    </xf>
    <xf numFmtId="49" fontId="7" fillId="0" borderId="8" xfId="1" quotePrefix="1" applyNumberFormat="1" applyFont="1" applyFill="1" applyBorder="1" applyAlignment="1">
      <alignment horizontal="center" vertical="center" wrapText="1" readingOrder="1"/>
    </xf>
    <xf numFmtId="49" fontId="7" fillId="0" borderId="11" xfId="1" applyNumberFormat="1" applyFont="1" applyFill="1" applyBorder="1" applyAlignment="1">
      <alignment horizontal="center" vertical="center" wrapText="1" readingOrder="1"/>
    </xf>
    <xf numFmtId="0" fontId="7" fillId="0" borderId="0" xfId="1" applyFont="1" applyFill="1" applyAlignment="1">
      <alignment horizontal="left" vertical="top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 readingOrder="1"/>
    </xf>
    <xf numFmtId="49" fontId="7" fillId="0" borderId="11" xfId="1" quotePrefix="1" applyNumberFormat="1" applyFont="1" applyFill="1" applyBorder="1" applyAlignment="1">
      <alignment horizontal="center" vertical="center" wrapText="1" readingOrder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47"/>
  <sheetViews>
    <sheetView tabSelected="1" zoomScale="75" zoomScaleNormal="75" zoomScaleSheetLayoutView="50" workbookViewId="0">
      <pane ySplit="5" topLeftCell="A97" activePane="bottomLeft" state="frozen"/>
      <selection pane="bottomLeft" activeCell="K1" sqref="K1:L1"/>
    </sheetView>
  </sheetViews>
  <sheetFormatPr defaultRowHeight="15.75" x14ac:dyDescent="0.25"/>
  <cols>
    <col min="1" max="1" width="8.42578125" style="91" customWidth="1"/>
    <col min="2" max="2" width="70.28515625" style="84" customWidth="1"/>
    <col min="3" max="3" width="21.85546875" style="96" customWidth="1"/>
    <col min="4" max="5" width="9.140625" style="96"/>
    <col min="6" max="6" width="13.7109375" style="91" customWidth="1"/>
    <col min="7" max="7" width="9.140625" style="96"/>
    <col min="8" max="11" width="17.85546875" style="10" customWidth="1"/>
    <col min="12" max="12" width="35.140625" style="10" customWidth="1"/>
    <col min="13" max="13" width="12" style="10" customWidth="1"/>
    <col min="14" max="14" width="22.85546875" style="10" customWidth="1"/>
    <col min="15" max="15" width="21.140625" style="10" customWidth="1"/>
    <col min="16" max="16" width="8.7109375" style="10" customWidth="1"/>
    <col min="17" max="17" width="9.140625" style="10" hidden="1" customWidth="1"/>
    <col min="18" max="256" width="9.140625" style="10"/>
    <col min="257" max="257" width="8.42578125" style="10" customWidth="1"/>
    <col min="258" max="258" width="70.28515625" style="10" customWidth="1"/>
    <col min="259" max="259" width="21.85546875" style="10" customWidth="1"/>
    <col min="260" max="261" width="9.140625" style="10"/>
    <col min="262" max="262" width="13.7109375" style="10" customWidth="1"/>
    <col min="263" max="263" width="9.140625" style="10"/>
    <col min="264" max="267" width="17.85546875" style="10" customWidth="1"/>
    <col min="268" max="268" width="35.140625" style="10" customWidth="1"/>
    <col min="269" max="269" width="12" style="10" customWidth="1"/>
    <col min="270" max="270" width="22.85546875" style="10" customWidth="1"/>
    <col min="271" max="271" width="21.140625" style="10" customWidth="1"/>
    <col min="272" max="272" width="8.7109375" style="10" customWidth="1"/>
    <col min="273" max="273" width="0" style="10" hidden="1" customWidth="1"/>
    <col min="274" max="512" width="9.140625" style="10"/>
    <col min="513" max="513" width="8.42578125" style="10" customWidth="1"/>
    <col min="514" max="514" width="70.28515625" style="10" customWidth="1"/>
    <col min="515" max="515" width="21.85546875" style="10" customWidth="1"/>
    <col min="516" max="517" width="9.140625" style="10"/>
    <col min="518" max="518" width="13.7109375" style="10" customWidth="1"/>
    <col min="519" max="519" width="9.140625" style="10"/>
    <col min="520" max="523" width="17.85546875" style="10" customWidth="1"/>
    <col min="524" max="524" width="35.140625" style="10" customWidth="1"/>
    <col min="525" max="525" width="12" style="10" customWidth="1"/>
    <col min="526" max="526" width="22.85546875" style="10" customWidth="1"/>
    <col min="527" max="527" width="21.140625" style="10" customWidth="1"/>
    <col min="528" max="528" width="8.7109375" style="10" customWidth="1"/>
    <col min="529" max="529" width="0" style="10" hidden="1" customWidth="1"/>
    <col min="530" max="768" width="9.140625" style="10"/>
    <col min="769" max="769" width="8.42578125" style="10" customWidth="1"/>
    <col min="770" max="770" width="70.28515625" style="10" customWidth="1"/>
    <col min="771" max="771" width="21.85546875" style="10" customWidth="1"/>
    <col min="772" max="773" width="9.140625" style="10"/>
    <col min="774" max="774" width="13.7109375" style="10" customWidth="1"/>
    <col min="775" max="775" width="9.140625" style="10"/>
    <col min="776" max="779" width="17.85546875" style="10" customWidth="1"/>
    <col min="780" max="780" width="35.140625" style="10" customWidth="1"/>
    <col min="781" max="781" width="12" style="10" customWidth="1"/>
    <col min="782" max="782" width="22.85546875" style="10" customWidth="1"/>
    <col min="783" max="783" width="21.140625" style="10" customWidth="1"/>
    <col min="784" max="784" width="8.7109375" style="10" customWidth="1"/>
    <col min="785" max="785" width="0" style="10" hidden="1" customWidth="1"/>
    <col min="786" max="1024" width="9.140625" style="10"/>
    <col min="1025" max="1025" width="8.42578125" style="10" customWidth="1"/>
    <col min="1026" max="1026" width="70.28515625" style="10" customWidth="1"/>
    <col min="1027" max="1027" width="21.85546875" style="10" customWidth="1"/>
    <col min="1028" max="1029" width="9.140625" style="10"/>
    <col min="1030" max="1030" width="13.7109375" style="10" customWidth="1"/>
    <col min="1031" max="1031" width="9.140625" style="10"/>
    <col min="1032" max="1035" width="17.85546875" style="10" customWidth="1"/>
    <col min="1036" max="1036" width="35.140625" style="10" customWidth="1"/>
    <col min="1037" max="1037" width="12" style="10" customWidth="1"/>
    <col min="1038" max="1038" width="22.85546875" style="10" customWidth="1"/>
    <col min="1039" max="1039" width="21.140625" style="10" customWidth="1"/>
    <col min="1040" max="1040" width="8.7109375" style="10" customWidth="1"/>
    <col min="1041" max="1041" width="0" style="10" hidden="1" customWidth="1"/>
    <col min="1042" max="1280" width="9.140625" style="10"/>
    <col min="1281" max="1281" width="8.42578125" style="10" customWidth="1"/>
    <col min="1282" max="1282" width="70.28515625" style="10" customWidth="1"/>
    <col min="1283" max="1283" width="21.85546875" style="10" customWidth="1"/>
    <col min="1284" max="1285" width="9.140625" style="10"/>
    <col min="1286" max="1286" width="13.7109375" style="10" customWidth="1"/>
    <col min="1287" max="1287" width="9.140625" style="10"/>
    <col min="1288" max="1291" width="17.85546875" style="10" customWidth="1"/>
    <col min="1292" max="1292" width="35.140625" style="10" customWidth="1"/>
    <col min="1293" max="1293" width="12" style="10" customWidth="1"/>
    <col min="1294" max="1294" width="22.85546875" style="10" customWidth="1"/>
    <col min="1295" max="1295" width="21.140625" style="10" customWidth="1"/>
    <col min="1296" max="1296" width="8.7109375" style="10" customWidth="1"/>
    <col min="1297" max="1297" width="0" style="10" hidden="1" customWidth="1"/>
    <col min="1298" max="1536" width="9.140625" style="10"/>
    <col min="1537" max="1537" width="8.42578125" style="10" customWidth="1"/>
    <col min="1538" max="1538" width="70.28515625" style="10" customWidth="1"/>
    <col min="1539" max="1539" width="21.85546875" style="10" customWidth="1"/>
    <col min="1540" max="1541" width="9.140625" style="10"/>
    <col min="1542" max="1542" width="13.7109375" style="10" customWidth="1"/>
    <col min="1543" max="1543" width="9.140625" style="10"/>
    <col min="1544" max="1547" width="17.85546875" style="10" customWidth="1"/>
    <col min="1548" max="1548" width="35.140625" style="10" customWidth="1"/>
    <col min="1549" max="1549" width="12" style="10" customWidth="1"/>
    <col min="1550" max="1550" width="22.85546875" style="10" customWidth="1"/>
    <col min="1551" max="1551" width="21.140625" style="10" customWidth="1"/>
    <col min="1552" max="1552" width="8.7109375" style="10" customWidth="1"/>
    <col min="1553" max="1553" width="0" style="10" hidden="1" customWidth="1"/>
    <col min="1554" max="1792" width="9.140625" style="10"/>
    <col min="1793" max="1793" width="8.42578125" style="10" customWidth="1"/>
    <col min="1794" max="1794" width="70.28515625" style="10" customWidth="1"/>
    <col min="1795" max="1795" width="21.85546875" style="10" customWidth="1"/>
    <col min="1796" max="1797" width="9.140625" style="10"/>
    <col min="1798" max="1798" width="13.7109375" style="10" customWidth="1"/>
    <col min="1799" max="1799" width="9.140625" style="10"/>
    <col min="1800" max="1803" width="17.85546875" style="10" customWidth="1"/>
    <col min="1804" max="1804" width="35.140625" style="10" customWidth="1"/>
    <col min="1805" max="1805" width="12" style="10" customWidth="1"/>
    <col min="1806" max="1806" width="22.85546875" style="10" customWidth="1"/>
    <col min="1807" max="1807" width="21.140625" style="10" customWidth="1"/>
    <col min="1808" max="1808" width="8.7109375" style="10" customWidth="1"/>
    <col min="1809" max="1809" width="0" style="10" hidden="1" customWidth="1"/>
    <col min="1810" max="2048" width="9.140625" style="10"/>
    <col min="2049" max="2049" width="8.42578125" style="10" customWidth="1"/>
    <col min="2050" max="2050" width="70.28515625" style="10" customWidth="1"/>
    <col min="2051" max="2051" width="21.85546875" style="10" customWidth="1"/>
    <col min="2052" max="2053" width="9.140625" style="10"/>
    <col min="2054" max="2054" width="13.7109375" style="10" customWidth="1"/>
    <col min="2055" max="2055" width="9.140625" style="10"/>
    <col min="2056" max="2059" width="17.85546875" style="10" customWidth="1"/>
    <col min="2060" max="2060" width="35.140625" style="10" customWidth="1"/>
    <col min="2061" max="2061" width="12" style="10" customWidth="1"/>
    <col min="2062" max="2062" width="22.85546875" style="10" customWidth="1"/>
    <col min="2063" max="2063" width="21.140625" style="10" customWidth="1"/>
    <col min="2064" max="2064" width="8.7109375" style="10" customWidth="1"/>
    <col min="2065" max="2065" width="0" style="10" hidden="1" customWidth="1"/>
    <col min="2066" max="2304" width="9.140625" style="10"/>
    <col min="2305" max="2305" width="8.42578125" style="10" customWidth="1"/>
    <col min="2306" max="2306" width="70.28515625" style="10" customWidth="1"/>
    <col min="2307" max="2307" width="21.85546875" style="10" customWidth="1"/>
    <col min="2308" max="2309" width="9.140625" style="10"/>
    <col min="2310" max="2310" width="13.7109375" style="10" customWidth="1"/>
    <col min="2311" max="2311" width="9.140625" style="10"/>
    <col min="2312" max="2315" width="17.85546875" style="10" customWidth="1"/>
    <col min="2316" max="2316" width="35.140625" style="10" customWidth="1"/>
    <col min="2317" max="2317" width="12" style="10" customWidth="1"/>
    <col min="2318" max="2318" width="22.85546875" style="10" customWidth="1"/>
    <col min="2319" max="2319" width="21.140625" style="10" customWidth="1"/>
    <col min="2320" max="2320" width="8.7109375" style="10" customWidth="1"/>
    <col min="2321" max="2321" width="0" style="10" hidden="1" customWidth="1"/>
    <col min="2322" max="2560" width="9.140625" style="10"/>
    <col min="2561" max="2561" width="8.42578125" style="10" customWidth="1"/>
    <col min="2562" max="2562" width="70.28515625" style="10" customWidth="1"/>
    <col min="2563" max="2563" width="21.85546875" style="10" customWidth="1"/>
    <col min="2564" max="2565" width="9.140625" style="10"/>
    <col min="2566" max="2566" width="13.7109375" style="10" customWidth="1"/>
    <col min="2567" max="2567" width="9.140625" style="10"/>
    <col min="2568" max="2571" width="17.85546875" style="10" customWidth="1"/>
    <col min="2572" max="2572" width="35.140625" style="10" customWidth="1"/>
    <col min="2573" max="2573" width="12" style="10" customWidth="1"/>
    <col min="2574" max="2574" width="22.85546875" style="10" customWidth="1"/>
    <col min="2575" max="2575" width="21.140625" style="10" customWidth="1"/>
    <col min="2576" max="2576" width="8.7109375" style="10" customWidth="1"/>
    <col min="2577" max="2577" width="0" style="10" hidden="1" customWidth="1"/>
    <col min="2578" max="2816" width="9.140625" style="10"/>
    <col min="2817" max="2817" width="8.42578125" style="10" customWidth="1"/>
    <col min="2818" max="2818" width="70.28515625" style="10" customWidth="1"/>
    <col min="2819" max="2819" width="21.85546875" style="10" customWidth="1"/>
    <col min="2820" max="2821" width="9.140625" style="10"/>
    <col min="2822" max="2822" width="13.7109375" style="10" customWidth="1"/>
    <col min="2823" max="2823" width="9.140625" style="10"/>
    <col min="2824" max="2827" width="17.85546875" style="10" customWidth="1"/>
    <col min="2828" max="2828" width="35.140625" style="10" customWidth="1"/>
    <col min="2829" max="2829" width="12" style="10" customWidth="1"/>
    <col min="2830" max="2830" width="22.85546875" style="10" customWidth="1"/>
    <col min="2831" max="2831" width="21.140625" style="10" customWidth="1"/>
    <col min="2832" max="2832" width="8.7109375" style="10" customWidth="1"/>
    <col min="2833" max="2833" width="0" style="10" hidden="1" customWidth="1"/>
    <col min="2834" max="3072" width="9.140625" style="10"/>
    <col min="3073" max="3073" width="8.42578125" style="10" customWidth="1"/>
    <col min="3074" max="3074" width="70.28515625" style="10" customWidth="1"/>
    <col min="3075" max="3075" width="21.85546875" style="10" customWidth="1"/>
    <col min="3076" max="3077" width="9.140625" style="10"/>
    <col min="3078" max="3078" width="13.7109375" style="10" customWidth="1"/>
    <col min="3079" max="3079" width="9.140625" style="10"/>
    <col min="3080" max="3083" width="17.85546875" style="10" customWidth="1"/>
    <col min="3084" max="3084" width="35.140625" style="10" customWidth="1"/>
    <col min="3085" max="3085" width="12" style="10" customWidth="1"/>
    <col min="3086" max="3086" width="22.85546875" style="10" customWidth="1"/>
    <col min="3087" max="3087" width="21.140625" style="10" customWidth="1"/>
    <col min="3088" max="3088" width="8.7109375" style="10" customWidth="1"/>
    <col min="3089" max="3089" width="0" style="10" hidden="1" customWidth="1"/>
    <col min="3090" max="3328" width="9.140625" style="10"/>
    <col min="3329" max="3329" width="8.42578125" style="10" customWidth="1"/>
    <col min="3330" max="3330" width="70.28515625" style="10" customWidth="1"/>
    <col min="3331" max="3331" width="21.85546875" style="10" customWidth="1"/>
    <col min="3332" max="3333" width="9.140625" style="10"/>
    <col min="3334" max="3334" width="13.7109375" style="10" customWidth="1"/>
    <col min="3335" max="3335" width="9.140625" style="10"/>
    <col min="3336" max="3339" width="17.85546875" style="10" customWidth="1"/>
    <col min="3340" max="3340" width="35.140625" style="10" customWidth="1"/>
    <col min="3341" max="3341" width="12" style="10" customWidth="1"/>
    <col min="3342" max="3342" width="22.85546875" style="10" customWidth="1"/>
    <col min="3343" max="3343" width="21.140625" style="10" customWidth="1"/>
    <col min="3344" max="3344" width="8.7109375" style="10" customWidth="1"/>
    <col min="3345" max="3345" width="0" style="10" hidden="1" customWidth="1"/>
    <col min="3346" max="3584" width="9.140625" style="10"/>
    <col min="3585" max="3585" width="8.42578125" style="10" customWidth="1"/>
    <col min="3586" max="3586" width="70.28515625" style="10" customWidth="1"/>
    <col min="3587" max="3587" width="21.85546875" style="10" customWidth="1"/>
    <col min="3588" max="3589" width="9.140625" style="10"/>
    <col min="3590" max="3590" width="13.7109375" style="10" customWidth="1"/>
    <col min="3591" max="3591" width="9.140625" style="10"/>
    <col min="3592" max="3595" width="17.85546875" style="10" customWidth="1"/>
    <col min="3596" max="3596" width="35.140625" style="10" customWidth="1"/>
    <col min="3597" max="3597" width="12" style="10" customWidth="1"/>
    <col min="3598" max="3598" width="22.85546875" style="10" customWidth="1"/>
    <col min="3599" max="3599" width="21.140625" style="10" customWidth="1"/>
    <col min="3600" max="3600" width="8.7109375" style="10" customWidth="1"/>
    <col min="3601" max="3601" width="0" style="10" hidden="1" customWidth="1"/>
    <col min="3602" max="3840" width="9.140625" style="10"/>
    <col min="3841" max="3841" width="8.42578125" style="10" customWidth="1"/>
    <col min="3842" max="3842" width="70.28515625" style="10" customWidth="1"/>
    <col min="3843" max="3843" width="21.85546875" style="10" customWidth="1"/>
    <col min="3844" max="3845" width="9.140625" style="10"/>
    <col min="3846" max="3846" width="13.7109375" style="10" customWidth="1"/>
    <col min="3847" max="3847" width="9.140625" style="10"/>
    <col min="3848" max="3851" width="17.85546875" style="10" customWidth="1"/>
    <col min="3852" max="3852" width="35.140625" style="10" customWidth="1"/>
    <col min="3853" max="3853" width="12" style="10" customWidth="1"/>
    <col min="3854" max="3854" width="22.85546875" style="10" customWidth="1"/>
    <col min="3855" max="3855" width="21.140625" style="10" customWidth="1"/>
    <col min="3856" max="3856" width="8.7109375" style="10" customWidth="1"/>
    <col min="3857" max="3857" width="0" style="10" hidden="1" customWidth="1"/>
    <col min="3858" max="4096" width="9.140625" style="10"/>
    <col min="4097" max="4097" width="8.42578125" style="10" customWidth="1"/>
    <col min="4098" max="4098" width="70.28515625" style="10" customWidth="1"/>
    <col min="4099" max="4099" width="21.85546875" style="10" customWidth="1"/>
    <col min="4100" max="4101" width="9.140625" style="10"/>
    <col min="4102" max="4102" width="13.7109375" style="10" customWidth="1"/>
    <col min="4103" max="4103" width="9.140625" style="10"/>
    <col min="4104" max="4107" width="17.85546875" style="10" customWidth="1"/>
    <col min="4108" max="4108" width="35.140625" style="10" customWidth="1"/>
    <col min="4109" max="4109" width="12" style="10" customWidth="1"/>
    <col min="4110" max="4110" width="22.85546875" style="10" customWidth="1"/>
    <col min="4111" max="4111" width="21.140625" style="10" customWidth="1"/>
    <col min="4112" max="4112" width="8.7109375" style="10" customWidth="1"/>
    <col min="4113" max="4113" width="0" style="10" hidden="1" customWidth="1"/>
    <col min="4114" max="4352" width="9.140625" style="10"/>
    <col min="4353" max="4353" width="8.42578125" style="10" customWidth="1"/>
    <col min="4354" max="4354" width="70.28515625" style="10" customWidth="1"/>
    <col min="4355" max="4355" width="21.85546875" style="10" customWidth="1"/>
    <col min="4356" max="4357" width="9.140625" style="10"/>
    <col min="4358" max="4358" width="13.7109375" style="10" customWidth="1"/>
    <col min="4359" max="4359" width="9.140625" style="10"/>
    <col min="4360" max="4363" width="17.85546875" style="10" customWidth="1"/>
    <col min="4364" max="4364" width="35.140625" style="10" customWidth="1"/>
    <col min="4365" max="4365" width="12" style="10" customWidth="1"/>
    <col min="4366" max="4366" width="22.85546875" style="10" customWidth="1"/>
    <col min="4367" max="4367" width="21.140625" style="10" customWidth="1"/>
    <col min="4368" max="4368" width="8.7109375" style="10" customWidth="1"/>
    <col min="4369" max="4369" width="0" style="10" hidden="1" customWidth="1"/>
    <col min="4370" max="4608" width="9.140625" style="10"/>
    <col min="4609" max="4609" width="8.42578125" style="10" customWidth="1"/>
    <col min="4610" max="4610" width="70.28515625" style="10" customWidth="1"/>
    <col min="4611" max="4611" width="21.85546875" style="10" customWidth="1"/>
    <col min="4612" max="4613" width="9.140625" style="10"/>
    <col min="4614" max="4614" width="13.7109375" style="10" customWidth="1"/>
    <col min="4615" max="4615" width="9.140625" style="10"/>
    <col min="4616" max="4619" width="17.85546875" style="10" customWidth="1"/>
    <col min="4620" max="4620" width="35.140625" style="10" customWidth="1"/>
    <col min="4621" max="4621" width="12" style="10" customWidth="1"/>
    <col min="4622" max="4622" width="22.85546875" style="10" customWidth="1"/>
    <col min="4623" max="4623" width="21.140625" style="10" customWidth="1"/>
    <col min="4624" max="4624" width="8.7109375" style="10" customWidth="1"/>
    <col min="4625" max="4625" width="0" style="10" hidden="1" customWidth="1"/>
    <col min="4626" max="4864" width="9.140625" style="10"/>
    <col min="4865" max="4865" width="8.42578125" style="10" customWidth="1"/>
    <col min="4866" max="4866" width="70.28515625" style="10" customWidth="1"/>
    <col min="4867" max="4867" width="21.85546875" style="10" customWidth="1"/>
    <col min="4868" max="4869" width="9.140625" style="10"/>
    <col min="4870" max="4870" width="13.7109375" style="10" customWidth="1"/>
    <col min="4871" max="4871" width="9.140625" style="10"/>
    <col min="4872" max="4875" width="17.85546875" style="10" customWidth="1"/>
    <col min="4876" max="4876" width="35.140625" style="10" customWidth="1"/>
    <col min="4877" max="4877" width="12" style="10" customWidth="1"/>
    <col min="4878" max="4878" width="22.85546875" style="10" customWidth="1"/>
    <col min="4879" max="4879" width="21.140625" style="10" customWidth="1"/>
    <col min="4880" max="4880" width="8.7109375" style="10" customWidth="1"/>
    <col min="4881" max="4881" width="0" style="10" hidden="1" customWidth="1"/>
    <col min="4882" max="5120" width="9.140625" style="10"/>
    <col min="5121" max="5121" width="8.42578125" style="10" customWidth="1"/>
    <col min="5122" max="5122" width="70.28515625" style="10" customWidth="1"/>
    <col min="5123" max="5123" width="21.85546875" style="10" customWidth="1"/>
    <col min="5124" max="5125" width="9.140625" style="10"/>
    <col min="5126" max="5126" width="13.7109375" style="10" customWidth="1"/>
    <col min="5127" max="5127" width="9.140625" style="10"/>
    <col min="5128" max="5131" width="17.85546875" style="10" customWidth="1"/>
    <col min="5132" max="5132" width="35.140625" style="10" customWidth="1"/>
    <col min="5133" max="5133" width="12" style="10" customWidth="1"/>
    <col min="5134" max="5134" width="22.85546875" style="10" customWidth="1"/>
    <col min="5135" max="5135" width="21.140625" style="10" customWidth="1"/>
    <col min="5136" max="5136" width="8.7109375" style="10" customWidth="1"/>
    <col min="5137" max="5137" width="0" style="10" hidden="1" customWidth="1"/>
    <col min="5138" max="5376" width="9.140625" style="10"/>
    <col min="5377" max="5377" width="8.42578125" style="10" customWidth="1"/>
    <col min="5378" max="5378" width="70.28515625" style="10" customWidth="1"/>
    <col min="5379" max="5379" width="21.85546875" style="10" customWidth="1"/>
    <col min="5380" max="5381" width="9.140625" style="10"/>
    <col min="5382" max="5382" width="13.7109375" style="10" customWidth="1"/>
    <col min="5383" max="5383" width="9.140625" style="10"/>
    <col min="5384" max="5387" width="17.85546875" style="10" customWidth="1"/>
    <col min="5388" max="5388" width="35.140625" style="10" customWidth="1"/>
    <col min="5389" max="5389" width="12" style="10" customWidth="1"/>
    <col min="5390" max="5390" width="22.85546875" style="10" customWidth="1"/>
    <col min="5391" max="5391" width="21.140625" style="10" customWidth="1"/>
    <col min="5392" max="5392" width="8.7109375" style="10" customWidth="1"/>
    <col min="5393" max="5393" width="0" style="10" hidden="1" customWidth="1"/>
    <col min="5394" max="5632" width="9.140625" style="10"/>
    <col min="5633" max="5633" width="8.42578125" style="10" customWidth="1"/>
    <col min="5634" max="5634" width="70.28515625" style="10" customWidth="1"/>
    <col min="5635" max="5635" width="21.85546875" style="10" customWidth="1"/>
    <col min="5636" max="5637" width="9.140625" style="10"/>
    <col min="5638" max="5638" width="13.7109375" style="10" customWidth="1"/>
    <col min="5639" max="5639" width="9.140625" style="10"/>
    <col min="5640" max="5643" width="17.85546875" style="10" customWidth="1"/>
    <col min="5644" max="5644" width="35.140625" style="10" customWidth="1"/>
    <col min="5645" max="5645" width="12" style="10" customWidth="1"/>
    <col min="5646" max="5646" width="22.85546875" style="10" customWidth="1"/>
    <col min="5647" max="5647" width="21.140625" style="10" customWidth="1"/>
    <col min="5648" max="5648" width="8.7109375" style="10" customWidth="1"/>
    <col min="5649" max="5649" width="0" style="10" hidden="1" customWidth="1"/>
    <col min="5650" max="5888" width="9.140625" style="10"/>
    <col min="5889" max="5889" width="8.42578125" style="10" customWidth="1"/>
    <col min="5890" max="5890" width="70.28515625" style="10" customWidth="1"/>
    <col min="5891" max="5891" width="21.85546875" style="10" customWidth="1"/>
    <col min="5892" max="5893" width="9.140625" style="10"/>
    <col min="5894" max="5894" width="13.7109375" style="10" customWidth="1"/>
    <col min="5895" max="5895" width="9.140625" style="10"/>
    <col min="5896" max="5899" width="17.85546875" style="10" customWidth="1"/>
    <col min="5900" max="5900" width="35.140625" style="10" customWidth="1"/>
    <col min="5901" max="5901" width="12" style="10" customWidth="1"/>
    <col min="5902" max="5902" width="22.85546875" style="10" customWidth="1"/>
    <col min="5903" max="5903" width="21.140625" style="10" customWidth="1"/>
    <col min="5904" max="5904" width="8.7109375" style="10" customWidth="1"/>
    <col min="5905" max="5905" width="0" style="10" hidden="1" customWidth="1"/>
    <col min="5906" max="6144" width="9.140625" style="10"/>
    <col min="6145" max="6145" width="8.42578125" style="10" customWidth="1"/>
    <col min="6146" max="6146" width="70.28515625" style="10" customWidth="1"/>
    <col min="6147" max="6147" width="21.85546875" style="10" customWidth="1"/>
    <col min="6148" max="6149" width="9.140625" style="10"/>
    <col min="6150" max="6150" width="13.7109375" style="10" customWidth="1"/>
    <col min="6151" max="6151" width="9.140625" style="10"/>
    <col min="6152" max="6155" width="17.85546875" style="10" customWidth="1"/>
    <col min="6156" max="6156" width="35.140625" style="10" customWidth="1"/>
    <col min="6157" max="6157" width="12" style="10" customWidth="1"/>
    <col min="6158" max="6158" width="22.85546875" style="10" customWidth="1"/>
    <col min="6159" max="6159" width="21.140625" style="10" customWidth="1"/>
    <col min="6160" max="6160" width="8.7109375" style="10" customWidth="1"/>
    <col min="6161" max="6161" width="0" style="10" hidden="1" customWidth="1"/>
    <col min="6162" max="6400" width="9.140625" style="10"/>
    <col min="6401" max="6401" width="8.42578125" style="10" customWidth="1"/>
    <col min="6402" max="6402" width="70.28515625" style="10" customWidth="1"/>
    <col min="6403" max="6403" width="21.85546875" style="10" customWidth="1"/>
    <col min="6404" max="6405" width="9.140625" style="10"/>
    <col min="6406" max="6406" width="13.7109375" style="10" customWidth="1"/>
    <col min="6407" max="6407" width="9.140625" style="10"/>
    <col min="6408" max="6411" width="17.85546875" style="10" customWidth="1"/>
    <col min="6412" max="6412" width="35.140625" style="10" customWidth="1"/>
    <col min="6413" max="6413" width="12" style="10" customWidth="1"/>
    <col min="6414" max="6414" width="22.85546875" style="10" customWidth="1"/>
    <col min="6415" max="6415" width="21.140625" style="10" customWidth="1"/>
    <col min="6416" max="6416" width="8.7109375" style="10" customWidth="1"/>
    <col min="6417" max="6417" width="0" style="10" hidden="1" customWidth="1"/>
    <col min="6418" max="6656" width="9.140625" style="10"/>
    <col min="6657" max="6657" width="8.42578125" style="10" customWidth="1"/>
    <col min="6658" max="6658" width="70.28515625" style="10" customWidth="1"/>
    <col min="6659" max="6659" width="21.85546875" style="10" customWidth="1"/>
    <col min="6660" max="6661" width="9.140625" style="10"/>
    <col min="6662" max="6662" width="13.7109375" style="10" customWidth="1"/>
    <col min="6663" max="6663" width="9.140625" style="10"/>
    <col min="6664" max="6667" width="17.85546875" style="10" customWidth="1"/>
    <col min="6668" max="6668" width="35.140625" style="10" customWidth="1"/>
    <col min="6669" max="6669" width="12" style="10" customWidth="1"/>
    <col min="6670" max="6670" width="22.85546875" style="10" customWidth="1"/>
    <col min="6671" max="6671" width="21.140625" style="10" customWidth="1"/>
    <col min="6672" max="6672" width="8.7109375" style="10" customWidth="1"/>
    <col min="6673" max="6673" width="0" style="10" hidden="1" customWidth="1"/>
    <col min="6674" max="6912" width="9.140625" style="10"/>
    <col min="6913" max="6913" width="8.42578125" style="10" customWidth="1"/>
    <col min="6914" max="6914" width="70.28515625" style="10" customWidth="1"/>
    <col min="6915" max="6915" width="21.85546875" style="10" customWidth="1"/>
    <col min="6916" max="6917" width="9.140625" style="10"/>
    <col min="6918" max="6918" width="13.7109375" style="10" customWidth="1"/>
    <col min="6919" max="6919" width="9.140625" style="10"/>
    <col min="6920" max="6923" width="17.85546875" style="10" customWidth="1"/>
    <col min="6924" max="6924" width="35.140625" style="10" customWidth="1"/>
    <col min="6925" max="6925" width="12" style="10" customWidth="1"/>
    <col min="6926" max="6926" width="22.85546875" style="10" customWidth="1"/>
    <col min="6927" max="6927" width="21.140625" style="10" customWidth="1"/>
    <col min="6928" max="6928" width="8.7109375" style="10" customWidth="1"/>
    <col min="6929" max="6929" width="0" style="10" hidden="1" customWidth="1"/>
    <col min="6930" max="7168" width="9.140625" style="10"/>
    <col min="7169" max="7169" width="8.42578125" style="10" customWidth="1"/>
    <col min="7170" max="7170" width="70.28515625" style="10" customWidth="1"/>
    <col min="7171" max="7171" width="21.85546875" style="10" customWidth="1"/>
    <col min="7172" max="7173" width="9.140625" style="10"/>
    <col min="7174" max="7174" width="13.7109375" style="10" customWidth="1"/>
    <col min="7175" max="7175" width="9.140625" style="10"/>
    <col min="7176" max="7179" width="17.85546875" style="10" customWidth="1"/>
    <col min="7180" max="7180" width="35.140625" style="10" customWidth="1"/>
    <col min="7181" max="7181" width="12" style="10" customWidth="1"/>
    <col min="7182" max="7182" width="22.85546875" style="10" customWidth="1"/>
    <col min="7183" max="7183" width="21.140625" style="10" customWidth="1"/>
    <col min="7184" max="7184" width="8.7109375" style="10" customWidth="1"/>
    <col min="7185" max="7185" width="0" style="10" hidden="1" customWidth="1"/>
    <col min="7186" max="7424" width="9.140625" style="10"/>
    <col min="7425" max="7425" width="8.42578125" style="10" customWidth="1"/>
    <col min="7426" max="7426" width="70.28515625" style="10" customWidth="1"/>
    <col min="7427" max="7427" width="21.85546875" style="10" customWidth="1"/>
    <col min="7428" max="7429" width="9.140625" style="10"/>
    <col min="7430" max="7430" width="13.7109375" style="10" customWidth="1"/>
    <col min="7431" max="7431" width="9.140625" style="10"/>
    <col min="7432" max="7435" width="17.85546875" style="10" customWidth="1"/>
    <col min="7436" max="7436" width="35.140625" style="10" customWidth="1"/>
    <col min="7437" max="7437" width="12" style="10" customWidth="1"/>
    <col min="7438" max="7438" width="22.85546875" style="10" customWidth="1"/>
    <col min="7439" max="7439" width="21.140625" style="10" customWidth="1"/>
    <col min="7440" max="7440" width="8.7109375" style="10" customWidth="1"/>
    <col min="7441" max="7441" width="0" style="10" hidden="1" customWidth="1"/>
    <col min="7442" max="7680" width="9.140625" style="10"/>
    <col min="7681" max="7681" width="8.42578125" style="10" customWidth="1"/>
    <col min="7682" max="7682" width="70.28515625" style="10" customWidth="1"/>
    <col min="7683" max="7683" width="21.85546875" style="10" customWidth="1"/>
    <col min="7684" max="7685" width="9.140625" style="10"/>
    <col min="7686" max="7686" width="13.7109375" style="10" customWidth="1"/>
    <col min="7687" max="7687" width="9.140625" style="10"/>
    <col min="7688" max="7691" width="17.85546875" style="10" customWidth="1"/>
    <col min="7692" max="7692" width="35.140625" style="10" customWidth="1"/>
    <col min="7693" max="7693" width="12" style="10" customWidth="1"/>
    <col min="7694" max="7694" width="22.85546875" style="10" customWidth="1"/>
    <col min="7695" max="7695" width="21.140625" style="10" customWidth="1"/>
    <col min="7696" max="7696" width="8.7109375" style="10" customWidth="1"/>
    <col min="7697" max="7697" width="0" style="10" hidden="1" customWidth="1"/>
    <col min="7698" max="7936" width="9.140625" style="10"/>
    <col min="7937" max="7937" width="8.42578125" style="10" customWidth="1"/>
    <col min="7938" max="7938" width="70.28515625" style="10" customWidth="1"/>
    <col min="7939" max="7939" width="21.85546875" style="10" customWidth="1"/>
    <col min="7940" max="7941" width="9.140625" style="10"/>
    <col min="7942" max="7942" width="13.7109375" style="10" customWidth="1"/>
    <col min="7943" max="7943" width="9.140625" style="10"/>
    <col min="7944" max="7947" width="17.85546875" style="10" customWidth="1"/>
    <col min="7948" max="7948" width="35.140625" style="10" customWidth="1"/>
    <col min="7949" max="7949" width="12" style="10" customWidth="1"/>
    <col min="7950" max="7950" width="22.85546875" style="10" customWidth="1"/>
    <col min="7951" max="7951" width="21.140625" style="10" customWidth="1"/>
    <col min="7952" max="7952" width="8.7109375" style="10" customWidth="1"/>
    <col min="7953" max="7953" width="0" style="10" hidden="1" customWidth="1"/>
    <col min="7954" max="8192" width="9.140625" style="10"/>
    <col min="8193" max="8193" width="8.42578125" style="10" customWidth="1"/>
    <col min="8194" max="8194" width="70.28515625" style="10" customWidth="1"/>
    <col min="8195" max="8195" width="21.85546875" style="10" customWidth="1"/>
    <col min="8196" max="8197" width="9.140625" style="10"/>
    <col min="8198" max="8198" width="13.7109375" style="10" customWidth="1"/>
    <col min="8199" max="8199" width="9.140625" style="10"/>
    <col min="8200" max="8203" width="17.85546875" style="10" customWidth="1"/>
    <col min="8204" max="8204" width="35.140625" style="10" customWidth="1"/>
    <col min="8205" max="8205" width="12" style="10" customWidth="1"/>
    <col min="8206" max="8206" width="22.85546875" style="10" customWidth="1"/>
    <col min="8207" max="8207" width="21.140625" style="10" customWidth="1"/>
    <col min="8208" max="8208" width="8.7109375" style="10" customWidth="1"/>
    <col min="8209" max="8209" width="0" style="10" hidden="1" customWidth="1"/>
    <col min="8210" max="8448" width="9.140625" style="10"/>
    <col min="8449" max="8449" width="8.42578125" style="10" customWidth="1"/>
    <col min="8450" max="8450" width="70.28515625" style="10" customWidth="1"/>
    <col min="8451" max="8451" width="21.85546875" style="10" customWidth="1"/>
    <col min="8452" max="8453" width="9.140625" style="10"/>
    <col min="8454" max="8454" width="13.7109375" style="10" customWidth="1"/>
    <col min="8455" max="8455" width="9.140625" style="10"/>
    <col min="8456" max="8459" width="17.85546875" style="10" customWidth="1"/>
    <col min="8460" max="8460" width="35.140625" style="10" customWidth="1"/>
    <col min="8461" max="8461" width="12" style="10" customWidth="1"/>
    <col min="8462" max="8462" width="22.85546875" style="10" customWidth="1"/>
    <col min="8463" max="8463" width="21.140625" style="10" customWidth="1"/>
    <col min="8464" max="8464" width="8.7109375" style="10" customWidth="1"/>
    <col min="8465" max="8465" width="0" style="10" hidden="1" customWidth="1"/>
    <col min="8466" max="8704" width="9.140625" style="10"/>
    <col min="8705" max="8705" width="8.42578125" style="10" customWidth="1"/>
    <col min="8706" max="8706" width="70.28515625" style="10" customWidth="1"/>
    <col min="8707" max="8707" width="21.85546875" style="10" customWidth="1"/>
    <col min="8708" max="8709" width="9.140625" style="10"/>
    <col min="8710" max="8710" width="13.7109375" style="10" customWidth="1"/>
    <col min="8711" max="8711" width="9.140625" style="10"/>
    <col min="8712" max="8715" width="17.85546875" style="10" customWidth="1"/>
    <col min="8716" max="8716" width="35.140625" style="10" customWidth="1"/>
    <col min="8717" max="8717" width="12" style="10" customWidth="1"/>
    <col min="8718" max="8718" width="22.85546875" style="10" customWidth="1"/>
    <col min="8719" max="8719" width="21.140625" style="10" customWidth="1"/>
    <col min="8720" max="8720" width="8.7109375" style="10" customWidth="1"/>
    <col min="8721" max="8721" width="0" style="10" hidden="1" customWidth="1"/>
    <col min="8722" max="8960" width="9.140625" style="10"/>
    <col min="8961" max="8961" width="8.42578125" style="10" customWidth="1"/>
    <col min="8962" max="8962" width="70.28515625" style="10" customWidth="1"/>
    <col min="8963" max="8963" width="21.85546875" style="10" customWidth="1"/>
    <col min="8964" max="8965" width="9.140625" style="10"/>
    <col min="8966" max="8966" width="13.7109375" style="10" customWidth="1"/>
    <col min="8967" max="8967" width="9.140625" style="10"/>
    <col min="8968" max="8971" width="17.85546875" style="10" customWidth="1"/>
    <col min="8972" max="8972" width="35.140625" style="10" customWidth="1"/>
    <col min="8973" max="8973" width="12" style="10" customWidth="1"/>
    <col min="8974" max="8974" width="22.85546875" style="10" customWidth="1"/>
    <col min="8975" max="8975" width="21.140625" style="10" customWidth="1"/>
    <col min="8976" max="8976" width="8.7109375" style="10" customWidth="1"/>
    <col min="8977" max="8977" width="0" style="10" hidden="1" customWidth="1"/>
    <col min="8978" max="9216" width="9.140625" style="10"/>
    <col min="9217" max="9217" width="8.42578125" style="10" customWidth="1"/>
    <col min="9218" max="9218" width="70.28515625" style="10" customWidth="1"/>
    <col min="9219" max="9219" width="21.85546875" style="10" customWidth="1"/>
    <col min="9220" max="9221" width="9.140625" style="10"/>
    <col min="9222" max="9222" width="13.7109375" style="10" customWidth="1"/>
    <col min="9223" max="9223" width="9.140625" style="10"/>
    <col min="9224" max="9227" width="17.85546875" style="10" customWidth="1"/>
    <col min="9228" max="9228" width="35.140625" style="10" customWidth="1"/>
    <col min="9229" max="9229" width="12" style="10" customWidth="1"/>
    <col min="9230" max="9230" width="22.85546875" style="10" customWidth="1"/>
    <col min="9231" max="9231" width="21.140625" style="10" customWidth="1"/>
    <col min="9232" max="9232" width="8.7109375" style="10" customWidth="1"/>
    <col min="9233" max="9233" width="0" style="10" hidden="1" customWidth="1"/>
    <col min="9234" max="9472" width="9.140625" style="10"/>
    <col min="9473" max="9473" width="8.42578125" style="10" customWidth="1"/>
    <col min="9474" max="9474" width="70.28515625" style="10" customWidth="1"/>
    <col min="9475" max="9475" width="21.85546875" style="10" customWidth="1"/>
    <col min="9476" max="9477" width="9.140625" style="10"/>
    <col min="9478" max="9478" width="13.7109375" style="10" customWidth="1"/>
    <col min="9479" max="9479" width="9.140625" style="10"/>
    <col min="9480" max="9483" width="17.85546875" style="10" customWidth="1"/>
    <col min="9484" max="9484" width="35.140625" style="10" customWidth="1"/>
    <col min="9485" max="9485" width="12" style="10" customWidth="1"/>
    <col min="9486" max="9486" width="22.85546875" style="10" customWidth="1"/>
    <col min="9487" max="9487" width="21.140625" style="10" customWidth="1"/>
    <col min="9488" max="9488" width="8.7109375" style="10" customWidth="1"/>
    <col min="9489" max="9489" width="0" style="10" hidden="1" customWidth="1"/>
    <col min="9490" max="9728" width="9.140625" style="10"/>
    <col min="9729" max="9729" width="8.42578125" style="10" customWidth="1"/>
    <col min="9730" max="9730" width="70.28515625" style="10" customWidth="1"/>
    <col min="9731" max="9731" width="21.85546875" style="10" customWidth="1"/>
    <col min="9732" max="9733" width="9.140625" style="10"/>
    <col min="9734" max="9734" width="13.7109375" style="10" customWidth="1"/>
    <col min="9735" max="9735" width="9.140625" style="10"/>
    <col min="9736" max="9739" width="17.85546875" style="10" customWidth="1"/>
    <col min="9740" max="9740" width="35.140625" style="10" customWidth="1"/>
    <col min="9741" max="9741" width="12" style="10" customWidth="1"/>
    <col min="9742" max="9742" width="22.85546875" style="10" customWidth="1"/>
    <col min="9743" max="9743" width="21.140625" style="10" customWidth="1"/>
    <col min="9744" max="9744" width="8.7109375" style="10" customWidth="1"/>
    <col min="9745" max="9745" width="0" style="10" hidden="1" customWidth="1"/>
    <col min="9746" max="9984" width="9.140625" style="10"/>
    <col min="9985" max="9985" width="8.42578125" style="10" customWidth="1"/>
    <col min="9986" max="9986" width="70.28515625" style="10" customWidth="1"/>
    <col min="9987" max="9987" width="21.85546875" style="10" customWidth="1"/>
    <col min="9988" max="9989" width="9.140625" style="10"/>
    <col min="9990" max="9990" width="13.7109375" style="10" customWidth="1"/>
    <col min="9991" max="9991" width="9.140625" style="10"/>
    <col min="9992" max="9995" width="17.85546875" style="10" customWidth="1"/>
    <col min="9996" max="9996" width="35.140625" style="10" customWidth="1"/>
    <col min="9997" max="9997" width="12" style="10" customWidth="1"/>
    <col min="9998" max="9998" width="22.85546875" style="10" customWidth="1"/>
    <col min="9999" max="9999" width="21.140625" style="10" customWidth="1"/>
    <col min="10000" max="10000" width="8.7109375" style="10" customWidth="1"/>
    <col min="10001" max="10001" width="0" style="10" hidden="1" customWidth="1"/>
    <col min="10002" max="10240" width="9.140625" style="10"/>
    <col min="10241" max="10241" width="8.42578125" style="10" customWidth="1"/>
    <col min="10242" max="10242" width="70.28515625" style="10" customWidth="1"/>
    <col min="10243" max="10243" width="21.85546875" style="10" customWidth="1"/>
    <col min="10244" max="10245" width="9.140625" style="10"/>
    <col min="10246" max="10246" width="13.7109375" style="10" customWidth="1"/>
    <col min="10247" max="10247" width="9.140625" style="10"/>
    <col min="10248" max="10251" width="17.85546875" style="10" customWidth="1"/>
    <col min="10252" max="10252" width="35.140625" style="10" customWidth="1"/>
    <col min="10253" max="10253" width="12" style="10" customWidth="1"/>
    <col min="10254" max="10254" width="22.85546875" style="10" customWidth="1"/>
    <col min="10255" max="10255" width="21.140625" style="10" customWidth="1"/>
    <col min="10256" max="10256" width="8.7109375" style="10" customWidth="1"/>
    <col min="10257" max="10257" width="0" style="10" hidden="1" customWidth="1"/>
    <col min="10258" max="10496" width="9.140625" style="10"/>
    <col min="10497" max="10497" width="8.42578125" style="10" customWidth="1"/>
    <col min="10498" max="10498" width="70.28515625" style="10" customWidth="1"/>
    <col min="10499" max="10499" width="21.85546875" style="10" customWidth="1"/>
    <col min="10500" max="10501" width="9.140625" style="10"/>
    <col min="10502" max="10502" width="13.7109375" style="10" customWidth="1"/>
    <col min="10503" max="10503" width="9.140625" style="10"/>
    <col min="10504" max="10507" width="17.85546875" style="10" customWidth="1"/>
    <col min="10508" max="10508" width="35.140625" style="10" customWidth="1"/>
    <col min="10509" max="10509" width="12" style="10" customWidth="1"/>
    <col min="10510" max="10510" width="22.85546875" style="10" customWidth="1"/>
    <col min="10511" max="10511" width="21.140625" style="10" customWidth="1"/>
    <col min="10512" max="10512" width="8.7109375" style="10" customWidth="1"/>
    <col min="10513" max="10513" width="0" style="10" hidden="1" customWidth="1"/>
    <col min="10514" max="10752" width="9.140625" style="10"/>
    <col min="10753" max="10753" width="8.42578125" style="10" customWidth="1"/>
    <col min="10754" max="10754" width="70.28515625" style="10" customWidth="1"/>
    <col min="10755" max="10755" width="21.85546875" style="10" customWidth="1"/>
    <col min="10756" max="10757" width="9.140625" style="10"/>
    <col min="10758" max="10758" width="13.7109375" style="10" customWidth="1"/>
    <col min="10759" max="10759" width="9.140625" style="10"/>
    <col min="10760" max="10763" width="17.85546875" style="10" customWidth="1"/>
    <col min="10764" max="10764" width="35.140625" style="10" customWidth="1"/>
    <col min="10765" max="10765" width="12" style="10" customWidth="1"/>
    <col min="10766" max="10766" width="22.85546875" style="10" customWidth="1"/>
    <col min="10767" max="10767" width="21.140625" style="10" customWidth="1"/>
    <col min="10768" max="10768" width="8.7109375" style="10" customWidth="1"/>
    <col min="10769" max="10769" width="0" style="10" hidden="1" customWidth="1"/>
    <col min="10770" max="11008" width="9.140625" style="10"/>
    <col min="11009" max="11009" width="8.42578125" style="10" customWidth="1"/>
    <col min="11010" max="11010" width="70.28515625" style="10" customWidth="1"/>
    <col min="11011" max="11011" width="21.85546875" style="10" customWidth="1"/>
    <col min="11012" max="11013" width="9.140625" style="10"/>
    <col min="11014" max="11014" width="13.7109375" style="10" customWidth="1"/>
    <col min="11015" max="11015" width="9.140625" style="10"/>
    <col min="11016" max="11019" width="17.85546875" style="10" customWidth="1"/>
    <col min="11020" max="11020" width="35.140625" style="10" customWidth="1"/>
    <col min="11021" max="11021" width="12" style="10" customWidth="1"/>
    <col min="11022" max="11022" width="22.85546875" style="10" customWidth="1"/>
    <col min="11023" max="11023" width="21.140625" style="10" customWidth="1"/>
    <col min="11024" max="11024" width="8.7109375" style="10" customWidth="1"/>
    <col min="11025" max="11025" width="0" style="10" hidden="1" customWidth="1"/>
    <col min="11026" max="11264" width="9.140625" style="10"/>
    <col min="11265" max="11265" width="8.42578125" style="10" customWidth="1"/>
    <col min="11266" max="11266" width="70.28515625" style="10" customWidth="1"/>
    <col min="11267" max="11267" width="21.85546875" style="10" customWidth="1"/>
    <col min="11268" max="11269" width="9.140625" style="10"/>
    <col min="11270" max="11270" width="13.7109375" style="10" customWidth="1"/>
    <col min="11271" max="11271" width="9.140625" style="10"/>
    <col min="11272" max="11275" width="17.85546875" style="10" customWidth="1"/>
    <col min="11276" max="11276" width="35.140625" style="10" customWidth="1"/>
    <col min="11277" max="11277" width="12" style="10" customWidth="1"/>
    <col min="11278" max="11278" width="22.85546875" style="10" customWidth="1"/>
    <col min="11279" max="11279" width="21.140625" style="10" customWidth="1"/>
    <col min="11280" max="11280" width="8.7109375" style="10" customWidth="1"/>
    <col min="11281" max="11281" width="0" style="10" hidden="1" customWidth="1"/>
    <col min="11282" max="11520" width="9.140625" style="10"/>
    <col min="11521" max="11521" width="8.42578125" style="10" customWidth="1"/>
    <col min="11522" max="11522" width="70.28515625" style="10" customWidth="1"/>
    <col min="11523" max="11523" width="21.85546875" style="10" customWidth="1"/>
    <col min="11524" max="11525" width="9.140625" style="10"/>
    <col min="11526" max="11526" width="13.7109375" style="10" customWidth="1"/>
    <col min="11527" max="11527" width="9.140625" style="10"/>
    <col min="11528" max="11531" width="17.85546875" style="10" customWidth="1"/>
    <col min="11532" max="11532" width="35.140625" style="10" customWidth="1"/>
    <col min="11533" max="11533" width="12" style="10" customWidth="1"/>
    <col min="11534" max="11534" width="22.85546875" style="10" customWidth="1"/>
    <col min="11535" max="11535" width="21.140625" style="10" customWidth="1"/>
    <col min="11536" max="11536" width="8.7109375" style="10" customWidth="1"/>
    <col min="11537" max="11537" width="0" style="10" hidden="1" customWidth="1"/>
    <col min="11538" max="11776" width="9.140625" style="10"/>
    <col min="11777" max="11777" width="8.42578125" style="10" customWidth="1"/>
    <col min="11778" max="11778" width="70.28515625" style="10" customWidth="1"/>
    <col min="11779" max="11779" width="21.85546875" style="10" customWidth="1"/>
    <col min="11780" max="11781" width="9.140625" style="10"/>
    <col min="11782" max="11782" width="13.7109375" style="10" customWidth="1"/>
    <col min="11783" max="11783" width="9.140625" style="10"/>
    <col min="11784" max="11787" width="17.85546875" style="10" customWidth="1"/>
    <col min="11788" max="11788" width="35.140625" style="10" customWidth="1"/>
    <col min="11789" max="11789" width="12" style="10" customWidth="1"/>
    <col min="11790" max="11790" width="22.85546875" style="10" customWidth="1"/>
    <col min="11791" max="11791" width="21.140625" style="10" customWidth="1"/>
    <col min="11792" max="11792" width="8.7109375" style="10" customWidth="1"/>
    <col min="11793" max="11793" width="0" style="10" hidden="1" customWidth="1"/>
    <col min="11794" max="12032" width="9.140625" style="10"/>
    <col min="12033" max="12033" width="8.42578125" style="10" customWidth="1"/>
    <col min="12034" max="12034" width="70.28515625" style="10" customWidth="1"/>
    <col min="12035" max="12035" width="21.85546875" style="10" customWidth="1"/>
    <col min="12036" max="12037" width="9.140625" style="10"/>
    <col min="12038" max="12038" width="13.7109375" style="10" customWidth="1"/>
    <col min="12039" max="12039" width="9.140625" style="10"/>
    <col min="12040" max="12043" width="17.85546875" style="10" customWidth="1"/>
    <col min="12044" max="12044" width="35.140625" style="10" customWidth="1"/>
    <col min="12045" max="12045" width="12" style="10" customWidth="1"/>
    <col min="12046" max="12046" width="22.85546875" style="10" customWidth="1"/>
    <col min="12047" max="12047" width="21.140625" style="10" customWidth="1"/>
    <col min="12048" max="12048" width="8.7109375" style="10" customWidth="1"/>
    <col min="12049" max="12049" width="0" style="10" hidden="1" customWidth="1"/>
    <col min="12050" max="12288" width="9.140625" style="10"/>
    <col min="12289" max="12289" width="8.42578125" style="10" customWidth="1"/>
    <col min="12290" max="12290" width="70.28515625" style="10" customWidth="1"/>
    <col min="12291" max="12291" width="21.85546875" style="10" customWidth="1"/>
    <col min="12292" max="12293" width="9.140625" style="10"/>
    <col min="12294" max="12294" width="13.7109375" style="10" customWidth="1"/>
    <col min="12295" max="12295" width="9.140625" style="10"/>
    <col min="12296" max="12299" width="17.85546875" style="10" customWidth="1"/>
    <col min="12300" max="12300" width="35.140625" style="10" customWidth="1"/>
    <col min="12301" max="12301" width="12" style="10" customWidth="1"/>
    <col min="12302" max="12302" width="22.85546875" style="10" customWidth="1"/>
    <col min="12303" max="12303" width="21.140625" style="10" customWidth="1"/>
    <col min="12304" max="12304" width="8.7109375" style="10" customWidth="1"/>
    <col min="12305" max="12305" width="0" style="10" hidden="1" customWidth="1"/>
    <col min="12306" max="12544" width="9.140625" style="10"/>
    <col min="12545" max="12545" width="8.42578125" style="10" customWidth="1"/>
    <col min="12546" max="12546" width="70.28515625" style="10" customWidth="1"/>
    <col min="12547" max="12547" width="21.85546875" style="10" customWidth="1"/>
    <col min="12548" max="12549" width="9.140625" style="10"/>
    <col min="12550" max="12550" width="13.7109375" style="10" customWidth="1"/>
    <col min="12551" max="12551" width="9.140625" style="10"/>
    <col min="12552" max="12555" width="17.85546875" style="10" customWidth="1"/>
    <col min="12556" max="12556" width="35.140625" style="10" customWidth="1"/>
    <col min="12557" max="12557" width="12" style="10" customWidth="1"/>
    <col min="12558" max="12558" width="22.85546875" style="10" customWidth="1"/>
    <col min="12559" max="12559" width="21.140625" style="10" customWidth="1"/>
    <col min="12560" max="12560" width="8.7109375" style="10" customWidth="1"/>
    <col min="12561" max="12561" width="0" style="10" hidden="1" customWidth="1"/>
    <col min="12562" max="12800" width="9.140625" style="10"/>
    <col min="12801" max="12801" width="8.42578125" style="10" customWidth="1"/>
    <col min="12802" max="12802" width="70.28515625" style="10" customWidth="1"/>
    <col min="12803" max="12803" width="21.85546875" style="10" customWidth="1"/>
    <col min="12804" max="12805" width="9.140625" style="10"/>
    <col min="12806" max="12806" width="13.7109375" style="10" customWidth="1"/>
    <col min="12807" max="12807" width="9.140625" style="10"/>
    <col min="12808" max="12811" width="17.85546875" style="10" customWidth="1"/>
    <col min="12812" max="12812" width="35.140625" style="10" customWidth="1"/>
    <col min="12813" max="12813" width="12" style="10" customWidth="1"/>
    <col min="12814" max="12814" width="22.85546875" style="10" customWidth="1"/>
    <col min="12815" max="12815" width="21.140625" style="10" customWidth="1"/>
    <col min="12816" max="12816" width="8.7109375" style="10" customWidth="1"/>
    <col min="12817" max="12817" width="0" style="10" hidden="1" customWidth="1"/>
    <col min="12818" max="13056" width="9.140625" style="10"/>
    <col min="13057" max="13057" width="8.42578125" style="10" customWidth="1"/>
    <col min="13058" max="13058" width="70.28515625" style="10" customWidth="1"/>
    <col min="13059" max="13059" width="21.85546875" style="10" customWidth="1"/>
    <col min="13060" max="13061" width="9.140625" style="10"/>
    <col min="13062" max="13062" width="13.7109375" style="10" customWidth="1"/>
    <col min="13063" max="13063" width="9.140625" style="10"/>
    <col min="13064" max="13067" width="17.85546875" style="10" customWidth="1"/>
    <col min="13068" max="13068" width="35.140625" style="10" customWidth="1"/>
    <col min="13069" max="13069" width="12" style="10" customWidth="1"/>
    <col min="13070" max="13070" width="22.85546875" style="10" customWidth="1"/>
    <col min="13071" max="13071" width="21.140625" style="10" customWidth="1"/>
    <col min="13072" max="13072" width="8.7109375" style="10" customWidth="1"/>
    <col min="13073" max="13073" width="0" style="10" hidden="1" customWidth="1"/>
    <col min="13074" max="13312" width="9.140625" style="10"/>
    <col min="13313" max="13313" width="8.42578125" style="10" customWidth="1"/>
    <col min="13314" max="13314" width="70.28515625" style="10" customWidth="1"/>
    <col min="13315" max="13315" width="21.85546875" style="10" customWidth="1"/>
    <col min="13316" max="13317" width="9.140625" style="10"/>
    <col min="13318" max="13318" width="13.7109375" style="10" customWidth="1"/>
    <col min="13319" max="13319" width="9.140625" style="10"/>
    <col min="13320" max="13323" width="17.85546875" style="10" customWidth="1"/>
    <col min="13324" max="13324" width="35.140625" style="10" customWidth="1"/>
    <col min="13325" max="13325" width="12" style="10" customWidth="1"/>
    <col min="13326" max="13326" width="22.85546875" style="10" customWidth="1"/>
    <col min="13327" max="13327" width="21.140625" style="10" customWidth="1"/>
    <col min="13328" max="13328" width="8.7109375" style="10" customWidth="1"/>
    <col min="13329" max="13329" width="0" style="10" hidden="1" customWidth="1"/>
    <col min="13330" max="13568" width="9.140625" style="10"/>
    <col min="13569" max="13569" width="8.42578125" style="10" customWidth="1"/>
    <col min="13570" max="13570" width="70.28515625" style="10" customWidth="1"/>
    <col min="13571" max="13571" width="21.85546875" style="10" customWidth="1"/>
    <col min="13572" max="13573" width="9.140625" style="10"/>
    <col min="13574" max="13574" width="13.7109375" style="10" customWidth="1"/>
    <col min="13575" max="13575" width="9.140625" style="10"/>
    <col min="13576" max="13579" width="17.85546875" style="10" customWidth="1"/>
    <col min="13580" max="13580" width="35.140625" style="10" customWidth="1"/>
    <col min="13581" max="13581" width="12" style="10" customWidth="1"/>
    <col min="13582" max="13582" width="22.85546875" style="10" customWidth="1"/>
    <col min="13583" max="13583" width="21.140625" style="10" customWidth="1"/>
    <col min="13584" max="13584" width="8.7109375" style="10" customWidth="1"/>
    <col min="13585" max="13585" width="0" style="10" hidden="1" customWidth="1"/>
    <col min="13586" max="13824" width="9.140625" style="10"/>
    <col min="13825" max="13825" width="8.42578125" style="10" customWidth="1"/>
    <col min="13826" max="13826" width="70.28515625" style="10" customWidth="1"/>
    <col min="13827" max="13827" width="21.85546875" style="10" customWidth="1"/>
    <col min="13828" max="13829" width="9.140625" style="10"/>
    <col min="13830" max="13830" width="13.7109375" style="10" customWidth="1"/>
    <col min="13831" max="13831" width="9.140625" style="10"/>
    <col min="13832" max="13835" width="17.85546875" style="10" customWidth="1"/>
    <col min="13836" max="13836" width="35.140625" style="10" customWidth="1"/>
    <col min="13837" max="13837" width="12" style="10" customWidth="1"/>
    <col min="13838" max="13838" width="22.85546875" style="10" customWidth="1"/>
    <col min="13839" max="13839" width="21.140625" style="10" customWidth="1"/>
    <col min="13840" max="13840" width="8.7109375" style="10" customWidth="1"/>
    <col min="13841" max="13841" width="0" style="10" hidden="1" customWidth="1"/>
    <col min="13842" max="14080" width="9.140625" style="10"/>
    <col min="14081" max="14081" width="8.42578125" style="10" customWidth="1"/>
    <col min="14082" max="14082" width="70.28515625" style="10" customWidth="1"/>
    <col min="14083" max="14083" width="21.85546875" style="10" customWidth="1"/>
    <col min="14084" max="14085" width="9.140625" style="10"/>
    <col min="14086" max="14086" width="13.7109375" style="10" customWidth="1"/>
    <col min="14087" max="14087" width="9.140625" style="10"/>
    <col min="14088" max="14091" width="17.85546875" style="10" customWidth="1"/>
    <col min="14092" max="14092" width="35.140625" style="10" customWidth="1"/>
    <col min="14093" max="14093" width="12" style="10" customWidth="1"/>
    <col min="14094" max="14094" width="22.85546875" style="10" customWidth="1"/>
    <col min="14095" max="14095" width="21.140625" style="10" customWidth="1"/>
    <col min="14096" max="14096" width="8.7109375" style="10" customWidth="1"/>
    <col min="14097" max="14097" width="0" style="10" hidden="1" customWidth="1"/>
    <col min="14098" max="14336" width="9.140625" style="10"/>
    <col min="14337" max="14337" width="8.42578125" style="10" customWidth="1"/>
    <col min="14338" max="14338" width="70.28515625" style="10" customWidth="1"/>
    <col min="14339" max="14339" width="21.85546875" style="10" customWidth="1"/>
    <col min="14340" max="14341" width="9.140625" style="10"/>
    <col min="14342" max="14342" width="13.7109375" style="10" customWidth="1"/>
    <col min="14343" max="14343" width="9.140625" style="10"/>
    <col min="14344" max="14347" width="17.85546875" style="10" customWidth="1"/>
    <col min="14348" max="14348" width="35.140625" style="10" customWidth="1"/>
    <col min="14349" max="14349" width="12" style="10" customWidth="1"/>
    <col min="14350" max="14350" width="22.85546875" style="10" customWidth="1"/>
    <col min="14351" max="14351" width="21.140625" style="10" customWidth="1"/>
    <col min="14352" max="14352" width="8.7109375" style="10" customWidth="1"/>
    <col min="14353" max="14353" width="0" style="10" hidden="1" customWidth="1"/>
    <col min="14354" max="14592" width="9.140625" style="10"/>
    <col min="14593" max="14593" width="8.42578125" style="10" customWidth="1"/>
    <col min="14594" max="14594" width="70.28515625" style="10" customWidth="1"/>
    <col min="14595" max="14595" width="21.85546875" style="10" customWidth="1"/>
    <col min="14596" max="14597" width="9.140625" style="10"/>
    <col min="14598" max="14598" width="13.7109375" style="10" customWidth="1"/>
    <col min="14599" max="14599" width="9.140625" style="10"/>
    <col min="14600" max="14603" width="17.85546875" style="10" customWidth="1"/>
    <col min="14604" max="14604" width="35.140625" style="10" customWidth="1"/>
    <col min="14605" max="14605" width="12" style="10" customWidth="1"/>
    <col min="14606" max="14606" width="22.85546875" style="10" customWidth="1"/>
    <col min="14607" max="14607" width="21.140625" style="10" customWidth="1"/>
    <col min="14608" max="14608" width="8.7109375" style="10" customWidth="1"/>
    <col min="14609" max="14609" width="0" style="10" hidden="1" customWidth="1"/>
    <col min="14610" max="14848" width="9.140625" style="10"/>
    <col min="14849" max="14849" width="8.42578125" style="10" customWidth="1"/>
    <col min="14850" max="14850" width="70.28515625" style="10" customWidth="1"/>
    <col min="14851" max="14851" width="21.85546875" style="10" customWidth="1"/>
    <col min="14852" max="14853" width="9.140625" style="10"/>
    <col min="14854" max="14854" width="13.7109375" style="10" customWidth="1"/>
    <col min="14855" max="14855" width="9.140625" style="10"/>
    <col min="14856" max="14859" width="17.85546875" style="10" customWidth="1"/>
    <col min="14860" max="14860" width="35.140625" style="10" customWidth="1"/>
    <col min="14861" max="14861" width="12" style="10" customWidth="1"/>
    <col min="14862" max="14862" width="22.85546875" style="10" customWidth="1"/>
    <col min="14863" max="14863" width="21.140625" style="10" customWidth="1"/>
    <col min="14864" max="14864" width="8.7109375" style="10" customWidth="1"/>
    <col min="14865" max="14865" width="0" style="10" hidden="1" customWidth="1"/>
    <col min="14866" max="15104" width="9.140625" style="10"/>
    <col min="15105" max="15105" width="8.42578125" style="10" customWidth="1"/>
    <col min="15106" max="15106" width="70.28515625" style="10" customWidth="1"/>
    <col min="15107" max="15107" width="21.85546875" style="10" customWidth="1"/>
    <col min="15108" max="15109" width="9.140625" style="10"/>
    <col min="15110" max="15110" width="13.7109375" style="10" customWidth="1"/>
    <col min="15111" max="15111" width="9.140625" style="10"/>
    <col min="15112" max="15115" width="17.85546875" style="10" customWidth="1"/>
    <col min="15116" max="15116" width="35.140625" style="10" customWidth="1"/>
    <col min="15117" max="15117" width="12" style="10" customWidth="1"/>
    <col min="15118" max="15118" width="22.85546875" style="10" customWidth="1"/>
    <col min="15119" max="15119" width="21.140625" style="10" customWidth="1"/>
    <col min="15120" max="15120" width="8.7109375" style="10" customWidth="1"/>
    <col min="15121" max="15121" width="0" style="10" hidden="1" customWidth="1"/>
    <col min="15122" max="15360" width="9.140625" style="10"/>
    <col min="15361" max="15361" width="8.42578125" style="10" customWidth="1"/>
    <col min="15362" max="15362" width="70.28515625" style="10" customWidth="1"/>
    <col min="15363" max="15363" width="21.85546875" style="10" customWidth="1"/>
    <col min="15364" max="15365" width="9.140625" style="10"/>
    <col min="15366" max="15366" width="13.7109375" style="10" customWidth="1"/>
    <col min="15367" max="15367" width="9.140625" style="10"/>
    <col min="15368" max="15371" width="17.85546875" style="10" customWidth="1"/>
    <col min="15372" max="15372" width="35.140625" style="10" customWidth="1"/>
    <col min="15373" max="15373" width="12" style="10" customWidth="1"/>
    <col min="15374" max="15374" width="22.85546875" style="10" customWidth="1"/>
    <col min="15375" max="15375" width="21.140625" style="10" customWidth="1"/>
    <col min="15376" max="15376" width="8.7109375" style="10" customWidth="1"/>
    <col min="15377" max="15377" width="0" style="10" hidden="1" customWidth="1"/>
    <col min="15378" max="15616" width="9.140625" style="10"/>
    <col min="15617" max="15617" width="8.42578125" style="10" customWidth="1"/>
    <col min="15618" max="15618" width="70.28515625" style="10" customWidth="1"/>
    <col min="15619" max="15619" width="21.85546875" style="10" customWidth="1"/>
    <col min="15620" max="15621" width="9.140625" style="10"/>
    <col min="15622" max="15622" width="13.7109375" style="10" customWidth="1"/>
    <col min="15623" max="15623" width="9.140625" style="10"/>
    <col min="15624" max="15627" width="17.85546875" style="10" customWidth="1"/>
    <col min="15628" max="15628" width="35.140625" style="10" customWidth="1"/>
    <col min="15629" max="15629" width="12" style="10" customWidth="1"/>
    <col min="15630" max="15630" width="22.85546875" style="10" customWidth="1"/>
    <col min="15631" max="15631" width="21.140625" style="10" customWidth="1"/>
    <col min="15632" max="15632" width="8.7109375" style="10" customWidth="1"/>
    <col min="15633" max="15633" width="0" style="10" hidden="1" customWidth="1"/>
    <col min="15634" max="15872" width="9.140625" style="10"/>
    <col min="15873" max="15873" width="8.42578125" style="10" customWidth="1"/>
    <col min="15874" max="15874" width="70.28515625" style="10" customWidth="1"/>
    <col min="15875" max="15875" width="21.85546875" style="10" customWidth="1"/>
    <col min="15876" max="15877" width="9.140625" style="10"/>
    <col min="15878" max="15878" width="13.7109375" style="10" customWidth="1"/>
    <col min="15879" max="15879" width="9.140625" style="10"/>
    <col min="15880" max="15883" width="17.85546875" style="10" customWidth="1"/>
    <col min="15884" max="15884" width="35.140625" style="10" customWidth="1"/>
    <col min="15885" max="15885" width="12" style="10" customWidth="1"/>
    <col min="15886" max="15886" width="22.85546875" style="10" customWidth="1"/>
    <col min="15887" max="15887" width="21.140625" style="10" customWidth="1"/>
    <col min="15888" max="15888" width="8.7109375" style="10" customWidth="1"/>
    <col min="15889" max="15889" width="0" style="10" hidden="1" customWidth="1"/>
    <col min="15890" max="16128" width="9.140625" style="10"/>
    <col min="16129" max="16129" width="8.42578125" style="10" customWidth="1"/>
    <col min="16130" max="16130" width="70.28515625" style="10" customWidth="1"/>
    <col min="16131" max="16131" width="21.85546875" style="10" customWidth="1"/>
    <col min="16132" max="16133" width="9.140625" style="10"/>
    <col min="16134" max="16134" width="13.7109375" style="10" customWidth="1"/>
    <col min="16135" max="16135" width="9.140625" style="10"/>
    <col min="16136" max="16139" width="17.85546875" style="10" customWidth="1"/>
    <col min="16140" max="16140" width="35.140625" style="10" customWidth="1"/>
    <col min="16141" max="16141" width="12" style="10" customWidth="1"/>
    <col min="16142" max="16142" width="22.85546875" style="10" customWidth="1"/>
    <col min="16143" max="16143" width="21.140625" style="10" customWidth="1"/>
    <col min="16144" max="16144" width="8.7109375" style="10" customWidth="1"/>
    <col min="16145" max="16145" width="0" style="10" hidden="1" customWidth="1"/>
    <col min="16146" max="16384" width="9.140625" style="10"/>
  </cols>
  <sheetData>
    <row r="1" spans="1:15" ht="68.25" customHeight="1" x14ac:dyDescent="0.25">
      <c r="K1" s="99" t="s">
        <v>141</v>
      </c>
      <c r="L1" s="100"/>
    </row>
    <row r="2" spans="1:15" s="6" customFormat="1" ht="51.75" customHeight="1" x14ac:dyDescent="0.25">
      <c r="A2" s="1"/>
      <c r="B2" s="2"/>
      <c r="C2" s="3"/>
      <c r="D2" s="4"/>
      <c r="E2" s="4"/>
      <c r="F2" s="1"/>
      <c r="G2" s="4"/>
      <c r="H2" s="5"/>
      <c r="K2" s="184" t="s">
        <v>0</v>
      </c>
      <c r="L2" s="184"/>
      <c r="M2" s="7"/>
      <c r="N2" s="7"/>
      <c r="O2" s="7"/>
    </row>
    <row r="3" spans="1:15" s="6" customFormat="1" ht="23.25" customHeight="1" x14ac:dyDescent="0.25">
      <c r="A3" s="185" t="s">
        <v>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s="6" customFormat="1" ht="24.75" customHeight="1" x14ac:dyDescent="0.25">
      <c r="A4" s="128" t="s">
        <v>2</v>
      </c>
      <c r="B4" s="143" t="s">
        <v>3</v>
      </c>
      <c r="C4" s="128" t="s">
        <v>4</v>
      </c>
      <c r="D4" s="128" t="s">
        <v>5</v>
      </c>
      <c r="E4" s="128"/>
      <c r="F4" s="128"/>
      <c r="G4" s="128"/>
      <c r="H4" s="186" t="s">
        <v>6</v>
      </c>
      <c r="I4" s="186"/>
      <c r="J4" s="186"/>
      <c r="K4" s="187"/>
      <c r="L4" s="188" t="s">
        <v>7</v>
      </c>
    </row>
    <row r="5" spans="1:15" s="6" customFormat="1" ht="82.5" customHeight="1" x14ac:dyDescent="0.25">
      <c r="A5" s="128"/>
      <c r="B5" s="143"/>
      <c r="C5" s="128"/>
      <c r="D5" s="8" t="s">
        <v>4</v>
      </c>
      <c r="E5" s="8" t="s">
        <v>8</v>
      </c>
      <c r="F5" s="9" t="s">
        <v>9</v>
      </c>
      <c r="G5" s="8" t="s">
        <v>10</v>
      </c>
      <c r="H5" s="8">
        <v>2019</v>
      </c>
      <c r="I5" s="8">
        <v>2020</v>
      </c>
      <c r="J5" s="8">
        <v>2021</v>
      </c>
      <c r="K5" s="8" t="s">
        <v>11</v>
      </c>
      <c r="L5" s="188"/>
    </row>
    <row r="6" spans="1:15" s="6" customFormat="1" ht="42" customHeight="1" x14ac:dyDescent="0.25">
      <c r="A6" s="174" t="s">
        <v>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6"/>
    </row>
    <row r="7" spans="1:15" ht="26.25" customHeight="1" x14ac:dyDescent="0.25">
      <c r="A7" s="143" t="s">
        <v>13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</row>
    <row r="8" spans="1:15" ht="24" customHeight="1" x14ac:dyDescent="0.25">
      <c r="A8" s="158" t="s">
        <v>14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9" spans="1:15" ht="15.75" customHeight="1" x14ac:dyDescent="0.25">
      <c r="A9" s="162" t="s">
        <v>15</v>
      </c>
      <c r="B9" s="178" t="s">
        <v>16</v>
      </c>
      <c r="C9" s="101" t="s">
        <v>17</v>
      </c>
      <c r="D9" s="166">
        <v>243</v>
      </c>
      <c r="E9" s="169" t="s">
        <v>18</v>
      </c>
      <c r="F9" s="181" t="s">
        <v>19</v>
      </c>
      <c r="G9" s="11">
        <v>111</v>
      </c>
      <c r="H9" s="12">
        <v>58884.531000000003</v>
      </c>
      <c r="I9" s="12">
        <v>58884.531000000003</v>
      </c>
      <c r="J9" s="12">
        <v>58884.531000000003</v>
      </c>
      <c r="K9" s="13">
        <f t="shared" ref="K9:K32" si="0">SUM(H9:J9)</f>
        <v>176653.59299999999</v>
      </c>
      <c r="L9" s="101" t="s">
        <v>20</v>
      </c>
    </row>
    <row r="10" spans="1:15" x14ac:dyDescent="0.25">
      <c r="A10" s="163"/>
      <c r="B10" s="179"/>
      <c r="C10" s="102"/>
      <c r="D10" s="167"/>
      <c r="E10" s="170"/>
      <c r="F10" s="182"/>
      <c r="G10" s="11">
        <v>112</v>
      </c>
      <c r="H10" s="12">
        <v>560.30499999999995</v>
      </c>
      <c r="I10" s="12">
        <v>560.30499999999995</v>
      </c>
      <c r="J10" s="12">
        <v>560.30499999999995</v>
      </c>
      <c r="K10" s="13">
        <f t="shared" si="0"/>
        <v>1680.915</v>
      </c>
      <c r="L10" s="102"/>
    </row>
    <row r="11" spans="1:15" x14ac:dyDescent="0.25">
      <c r="A11" s="163"/>
      <c r="B11" s="179"/>
      <c r="C11" s="102"/>
      <c r="D11" s="167"/>
      <c r="E11" s="170"/>
      <c r="F11" s="181"/>
      <c r="G11" s="11">
        <v>119</v>
      </c>
      <c r="H11" s="12">
        <v>17783.129000000001</v>
      </c>
      <c r="I11" s="12">
        <v>17783.129000000001</v>
      </c>
      <c r="J11" s="12">
        <v>17783.129000000001</v>
      </c>
      <c r="K11" s="13">
        <f t="shared" si="0"/>
        <v>53349.387000000002</v>
      </c>
      <c r="L11" s="102"/>
      <c r="N11" s="14"/>
    </row>
    <row r="12" spans="1:15" ht="15.75" customHeight="1" x14ac:dyDescent="0.25">
      <c r="A12" s="163"/>
      <c r="B12" s="179"/>
      <c r="C12" s="102"/>
      <c r="D12" s="167"/>
      <c r="E12" s="170"/>
      <c r="F12" s="183"/>
      <c r="G12" s="11">
        <v>244</v>
      </c>
      <c r="H12" s="12">
        <v>1574.635</v>
      </c>
      <c r="I12" s="12">
        <v>1574.635</v>
      </c>
      <c r="J12" s="12">
        <v>1574.635</v>
      </c>
      <c r="K12" s="13">
        <f t="shared" si="0"/>
        <v>4723.9049999999997</v>
      </c>
      <c r="L12" s="102"/>
    </row>
    <row r="13" spans="1:15" ht="15.75" customHeight="1" x14ac:dyDescent="0.25">
      <c r="A13" s="163"/>
      <c r="B13" s="179"/>
      <c r="C13" s="102"/>
      <c r="D13" s="167"/>
      <c r="E13" s="170"/>
      <c r="F13" s="189" t="s">
        <v>21</v>
      </c>
      <c r="G13" s="15">
        <v>111</v>
      </c>
      <c r="H13" s="12">
        <v>40029.031999999999</v>
      </c>
      <c r="I13" s="12">
        <v>40029.031999999999</v>
      </c>
      <c r="J13" s="12">
        <v>40029.031999999999</v>
      </c>
      <c r="K13" s="13">
        <f t="shared" si="0"/>
        <v>120087.09599999999</v>
      </c>
      <c r="L13" s="102"/>
    </row>
    <row r="14" spans="1:15" ht="15.75" customHeight="1" x14ac:dyDescent="0.25">
      <c r="A14" s="163"/>
      <c r="B14" s="179"/>
      <c r="C14" s="102"/>
      <c r="D14" s="167"/>
      <c r="E14" s="170"/>
      <c r="F14" s="182"/>
      <c r="G14" s="15">
        <v>112</v>
      </c>
      <c r="H14" s="12">
        <v>5300</v>
      </c>
      <c r="I14" s="12">
        <v>5300</v>
      </c>
      <c r="J14" s="12">
        <v>5300</v>
      </c>
      <c r="K14" s="13">
        <f t="shared" si="0"/>
        <v>15900</v>
      </c>
      <c r="L14" s="102"/>
    </row>
    <row r="15" spans="1:15" ht="15.75" customHeight="1" x14ac:dyDescent="0.25">
      <c r="A15" s="163"/>
      <c r="B15" s="179"/>
      <c r="C15" s="102"/>
      <c r="D15" s="167"/>
      <c r="E15" s="170"/>
      <c r="F15" s="182"/>
      <c r="G15" s="15">
        <v>119</v>
      </c>
      <c r="H15" s="12">
        <v>12088.768</v>
      </c>
      <c r="I15" s="12">
        <v>12088.768</v>
      </c>
      <c r="J15" s="12">
        <v>12088.768</v>
      </c>
      <c r="K15" s="13">
        <f t="shared" si="0"/>
        <v>36266.304000000004</v>
      </c>
      <c r="L15" s="102"/>
    </row>
    <row r="16" spans="1:15" ht="15.75" customHeight="1" x14ac:dyDescent="0.25">
      <c r="A16" s="177"/>
      <c r="B16" s="180"/>
      <c r="C16" s="103"/>
      <c r="D16" s="168"/>
      <c r="E16" s="171"/>
      <c r="F16" s="190"/>
      <c r="G16" s="15">
        <v>244</v>
      </c>
      <c r="H16" s="12">
        <v>1151.5999999999999</v>
      </c>
      <c r="I16" s="12">
        <v>1151.5999999999999</v>
      </c>
      <c r="J16" s="12">
        <v>1151.5999999999999</v>
      </c>
      <c r="K16" s="13">
        <f t="shared" si="0"/>
        <v>3454.7999999999997</v>
      </c>
      <c r="L16" s="102"/>
    </row>
    <row r="17" spans="1:14" x14ac:dyDescent="0.25">
      <c r="A17" s="162" t="s">
        <v>22</v>
      </c>
      <c r="B17" s="107" t="s">
        <v>23</v>
      </c>
      <c r="C17" s="101" t="s">
        <v>17</v>
      </c>
      <c r="D17" s="166">
        <v>243</v>
      </c>
      <c r="E17" s="169" t="s">
        <v>18</v>
      </c>
      <c r="F17" s="172" t="s">
        <v>24</v>
      </c>
      <c r="G17" s="16">
        <v>111</v>
      </c>
      <c r="H17" s="17">
        <v>43804.023000000001</v>
      </c>
      <c r="I17" s="17">
        <v>43804.023000000001</v>
      </c>
      <c r="J17" s="17">
        <v>43804.023000000001</v>
      </c>
      <c r="K17" s="13">
        <f t="shared" si="0"/>
        <v>131412.06900000002</v>
      </c>
      <c r="L17" s="102"/>
      <c r="N17" s="18"/>
    </row>
    <row r="18" spans="1:14" x14ac:dyDescent="0.25">
      <c r="A18" s="163"/>
      <c r="B18" s="108"/>
      <c r="C18" s="102"/>
      <c r="D18" s="167"/>
      <c r="E18" s="170"/>
      <c r="F18" s="173"/>
      <c r="G18" s="16">
        <v>112</v>
      </c>
      <c r="H18" s="17">
        <v>2884.55</v>
      </c>
      <c r="I18" s="17">
        <v>2884.55</v>
      </c>
      <c r="J18" s="17">
        <v>2884.55</v>
      </c>
      <c r="K18" s="13">
        <f t="shared" si="0"/>
        <v>8653.6500000000015</v>
      </c>
      <c r="L18" s="102"/>
      <c r="N18" s="18"/>
    </row>
    <row r="19" spans="1:14" x14ac:dyDescent="0.25">
      <c r="A19" s="163"/>
      <c r="B19" s="108"/>
      <c r="C19" s="102"/>
      <c r="D19" s="167"/>
      <c r="E19" s="170"/>
      <c r="F19" s="172"/>
      <c r="G19" s="16">
        <v>119</v>
      </c>
      <c r="H19" s="19">
        <v>13228.813</v>
      </c>
      <c r="I19" s="19">
        <v>13228.813</v>
      </c>
      <c r="J19" s="19">
        <v>13228.813</v>
      </c>
      <c r="K19" s="13">
        <f t="shared" si="0"/>
        <v>39686.438999999998</v>
      </c>
      <c r="L19" s="102"/>
      <c r="N19" s="14"/>
    </row>
    <row r="20" spans="1:14" x14ac:dyDescent="0.25">
      <c r="A20" s="163"/>
      <c r="B20" s="108"/>
      <c r="C20" s="102"/>
      <c r="D20" s="167"/>
      <c r="E20" s="170"/>
      <c r="F20" s="172"/>
      <c r="G20" s="16">
        <v>244</v>
      </c>
      <c r="H20" s="19">
        <v>43647.964999999997</v>
      </c>
      <c r="I20" s="19">
        <v>43647.964999999997</v>
      </c>
      <c r="J20" s="19">
        <v>43647.964999999997</v>
      </c>
      <c r="K20" s="13">
        <f t="shared" si="0"/>
        <v>130943.89499999999</v>
      </c>
      <c r="L20" s="102"/>
    </row>
    <row r="21" spans="1:14" x14ac:dyDescent="0.25">
      <c r="A21" s="163"/>
      <c r="B21" s="108"/>
      <c r="C21" s="102"/>
      <c r="D21" s="167"/>
      <c r="E21" s="170"/>
      <c r="F21" s="172"/>
      <c r="G21" s="16">
        <v>831</v>
      </c>
      <c r="H21" s="19">
        <v>0</v>
      </c>
      <c r="I21" s="19">
        <v>0</v>
      </c>
      <c r="J21" s="19">
        <v>0</v>
      </c>
      <c r="K21" s="13">
        <f t="shared" si="0"/>
        <v>0</v>
      </c>
      <c r="L21" s="102"/>
    </row>
    <row r="22" spans="1:14" x14ac:dyDescent="0.25">
      <c r="A22" s="163"/>
      <c r="B22" s="108"/>
      <c r="C22" s="102"/>
      <c r="D22" s="167"/>
      <c r="E22" s="170"/>
      <c r="F22" s="172"/>
      <c r="G22" s="16">
        <v>852</v>
      </c>
      <c r="H22" s="19">
        <v>40</v>
      </c>
      <c r="I22" s="19">
        <v>40</v>
      </c>
      <c r="J22" s="19">
        <v>40</v>
      </c>
      <c r="K22" s="13">
        <f t="shared" si="0"/>
        <v>120</v>
      </c>
      <c r="L22" s="102"/>
    </row>
    <row r="23" spans="1:14" x14ac:dyDescent="0.25">
      <c r="A23" s="163"/>
      <c r="B23" s="108"/>
      <c r="C23" s="102"/>
      <c r="D23" s="167"/>
      <c r="E23" s="170"/>
      <c r="F23" s="172"/>
      <c r="G23" s="16">
        <v>853</v>
      </c>
      <c r="H23" s="19">
        <v>95</v>
      </c>
      <c r="I23" s="19">
        <v>95</v>
      </c>
      <c r="J23" s="19">
        <v>95</v>
      </c>
      <c r="K23" s="13">
        <f t="shared" si="0"/>
        <v>285</v>
      </c>
      <c r="L23" s="102"/>
    </row>
    <row r="24" spans="1:14" ht="19.5" customHeight="1" x14ac:dyDescent="0.25">
      <c r="A24" s="163"/>
      <c r="B24" s="108"/>
      <c r="C24" s="102"/>
      <c r="D24" s="167"/>
      <c r="E24" s="170"/>
      <c r="F24" s="20" t="s">
        <v>25</v>
      </c>
      <c r="G24" s="16">
        <v>244</v>
      </c>
      <c r="H24" s="21">
        <v>45179.675000000003</v>
      </c>
      <c r="I24" s="21">
        <v>44756.656999999999</v>
      </c>
      <c r="J24" s="21">
        <v>44224.607000000004</v>
      </c>
      <c r="K24" s="13">
        <f t="shared" si="0"/>
        <v>134160.93900000001</v>
      </c>
      <c r="L24" s="102"/>
    </row>
    <row r="25" spans="1:14" ht="38.25" customHeight="1" x14ac:dyDescent="0.25">
      <c r="A25" s="163"/>
      <c r="B25" s="108"/>
      <c r="C25" s="102"/>
      <c r="D25" s="167"/>
      <c r="E25" s="170"/>
      <c r="F25" s="20" t="s">
        <v>26</v>
      </c>
      <c r="G25" s="16">
        <v>244</v>
      </c>
      <c r="H25" s="21">
        <f>6007.648-240</f>
        <v>5767.6480000000001</v>
      </c>
      <c r="I25" s="21">
        <v>6007.6480000000001</v>
      </c>
      <c r="J25" s="21">
        <v>6007.6480000000001</v>
      </c>
      <c r="K25" s="13">
        <f t="shared" si="0"/>
        <v>17782.944</v>
      </c>
      <c r="L25" s="102"/>
    </row>
    <row r="26" spans="1:14" ht="38.25" customHeight="1" x14ac:dyDescent="0.25">
      <c r="A26" s="163"/>
      <c r="B26" s="108"/>
      <c r="C26" s="103"/>
      <c r="D26" s="168"/>
      <c r="E26" s="171"/>
      <c r="F26" s="20" t="s">
        <v>27</v>
      </c>
      <c r="G26" s="16">
        <v>244</v>
      </c>
      <c r="H26" s="21">
        <v>6299.652</v>
      </c>
      <c r="I26" s="21">
        <v>6722.67</v>
      </c>
      <c r="J26" s="21">
        <v>7254.72</v>
      </c>
      <c r="K26" s="13">
        <f t="shared" si="0"/>
        <v>20277.042000000001</v>
      </c>
      <c r="L26" s="22"/>
    </row>
    <row r="27" spans="1:14" ht="82.5" customHeight="1" x14ac:dyDescent="0.25">
      <c r="A27" s="164"/>
      <c r="B27" s="165"/>
      <c r="C27" s="8" t="s">
        <v>28</v>
      </c>
      <c r="D27" s="23">
        <v>247</v>
      </c>
      <c r="E27" s="24" t="s">
        <v>18</v>
      </c>
      <c r="F27" s="25" t="s">
        <v>29</v>
      </c>
      <c r="G27" s="16">
        <v>243</v>
      </c>
      <c r="H27" s="21">
        <v>33200</v>
      </c>
      <c r="I27" s="21"/>
      <c r="J27" s="21"/>
      <c r="K27" s="13">
        <f t="shared" si="0"/>
        <v>33200</v>
      </c>
      <c r="L27" s="26" t="s">
        <v>30</v>
      </c>
    </row>
    <row r="28" spans="1:14" ht="32.25" customHeight="1" x14ac:dyDescent="0.25">
      <c r="A28" s="159" t="s">
        <v>31</v>
      </c>
      <c r="B28" s="117" t="s">
        <v>32</v>
      </c>
      <c r="C28" s="101" t="s">
        <v>17</v>
      </c>
      <c r="D28" s="144">
        <v>243</v>
      </c>
      <c r="E28" s="144" t="s">
        <v>33</v>
      </c>
      <c r="F28" s="133" t="s">
        <v>34</v>
      </c>
      <c r="G28" s="27">
        <v>321</v>
      </c>
      <c r="H28" s="13">
        <v>3205.1</v>
      </c>
      <c r="I28" s="13">
        <v>3205.1</v>
      </c>
      <c r="J28" s="13">
        <v>3205.1</v>
      </c>
      <c r="K28" s="13">
        <f t="shared" si="0"/>
        <v>9615.2999999999993</v>
      </c>
      <c r="L28" s="101" t="s">
        <v>35</v>
      </c>
      <c r="M28" s="28"/>
    </row>
    <row r="29" spans="1:14" ht="31.5" customHeight="1" x14ac:dyDescent="0.25">
      <c r="A29" s="160"/>
      <c r="B29" s="161"/>
      <c r="C29" s="103"/>
      <c r="D29" s="146"/>
      <c r="E29" s="146"/>
      <c r="F29" s="147"/>
      <c r="G29" s="27">
        <v>244</v>
      </c>
      <c r="H29" s="13">
        <v>64.099999999999994</v>
      </c>
      <c r="I29" s="13">
        <v>64.099999999999994</v>
      </c>
      <c r="J29" s="13">
        <v>64.099999999999994</v>
      </c>
      <c r="K29" s="13">
        <f t="shared" si="0"/>
        <v>192.29999999999998</v>
      </c>
      <c r="L29" s="103"/>
      <c r="M29" s="28"/>
    </row>
    <row r="30" spans="1:14" ht="99" customHeight="1" x14ac:dyDescent="0.25">
      <c r="A30" s="29" t="s">
        <v>36</v>
      </c>
      <c r="B30" s="30" t="s">
        <v>37</v>
      </c>
      <c r="C30" s="31" t="s">
        <v>17</v>
      </c>
      <c r="D30" s="32">
        <v>243</v>
      </c>
      <c r="E30" s="32" t="s">
        <v>33</v>
      </c>
      <c r="F30" s="33" t="s">
        <v>38</v>
      </c>
      <c r="G30" s="27">
        <v>244</v>
      </c>
      <c r="H30" s="13">
        <v>573.4</v>
      </c>
      <c r="I30" s="13">
        <v>573.4</v>
      </c>
      <c r="J30" s="13">
        <v>573.4</v>
      </c>
      <c r="K30" s="13">
        <f t="shared" si="0"/>
        <v>1720.1999999999998</v>
      </c>
      <c r="L30" s="31" t="s">
        <v>39</v>
      </c>
    </row>
    <row r="31" spans="1:14" x14ac:dyDescent="0.25">
      <c r="A31" s="29"/>
      <c r="B31" s="30"/>
      <c r="C31" s="31"/>
      <c r="D31" s="32"/>
      <c r="E31" s="32"/>
      <c r="F31" s="34"/>
      <c r="G31" s="27"/>
      <c r="H31" s="13"/>
      <c r="I31" s="13"/>
      <c r="J31" s="13"/>
      <c r="K31" s="13">
        <f t="shared" si="0"/>
        <v>0</v>
      </c>
      <c r="L31" s="31"/>
    </row>
    <row r="32" spans="1:14" x14ac:dyDescent="0.25">
      <c r="A32" s="29"/>
      <c r="B32" s="30"/>
      <c r="C32" s="31"/>
      <c r="D32" s="32"/>
      <c r="E32" s="32"/>
      <c r="F32" s="35"/>
      <c r="G32" s="27"/>
      <c r="H32" s="13"/>
      <c r="I32" s="13"/>
      <c r="J32" s="13"/>
      <c r="K32" s="13">
        <f t="shared" si="0"/>
        <v>0</v>
      </c>
      <c r="L32" s="31"/>
    </row>
    <row r="33" spans="1:12" ht="22.5" customHeight="1" x14ac:dyDescent="0.25">
      <c r="A33" s="110" t="s">
        <v>40</v>
      </c>
      <c r="B33" s="110"/>
      <c r="C33" s="36"/>
      <c r="D33" s="36"/>
      <c r="E33" s="36"/>
      <c r="F33" s="37"/>
      <c r="G33" s="36"/>
      <c r="H33" s="13">
        <f>SUM(H9:H32)</f>
        <v>335361.92599999992</v>
      </c>
      <c r="I33" s="13">
        <f>SUM(I9:I32)</f>
        <v>302401.92599999992</v>
      </c>
      <c r="J33" s="13">
        <f>SUM(J9:J32)</f>
        <v>302401.92599999992</v>
      </c>
      <c r="K33" s="13">
        <f>SUM(K9:K32)</f>
        <v>940165.77800000017</v>
      </c>
      <c r="L33" s="38"/>
    </row>
    <row r="34" spans="1:12" ht="21.75" customHeight="1" x14ac:dyDescent="0.25">
      <c r="A34" s="158" t="s">
        <v>41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12" ht="22.5" customHeight="1" x14ac:dyDescent="0.25">
      <c r="A35" s="115" t="s">
        <v>42</v>
      </c>
      <c r="B35" s="101" t="s">
        <v>43</v>
      </c>
      <c r="C35" s="101" t="s">
        <v>17</v>
      </c>
      <c r="D35" s="144">
        <v>243</v>
      </c>
      <c r="E35" s="130" t="s">
        <v>44</v>
      </c>
      <c r="F35" s="151" t="s">
        <v>45</v>
      </c>
      <c r="G35" s="39">
        <v>111</v>
      </c>
      <c r="H35" s="13">
        <v>163296.658</v>
      </c>
      <c r="I35" s="13">
        <v>163296.658</v>
      </c>
      <c r="J35" s="13">
        <v>163296.658</v>
      </c>
      <c r="K35" s="13">
        <f t="shared" ref="K35:K61" si="1">SUM(H35:J35)</f>
        <v>489889.97399999999</v>
      </c>
      <c r="L35" s="128" t="s">
        <v>46</v>
      </c>
    </row>
    <row r="36" spans="1:12" ht="22.5" customHeight="1" x14ac:dyDescent="0.25">
      <c r="A36" s="116"/>
      <c r="B36" s="102"/>
      <c r="C36" s="102"/>
      <c r="D36" s="145"/>
      <c r="E36" s="131"/>
      <c r="F36" s="152"/>
      <c r="G36" s="39">
        <v>112</v>
      </c>
      <c r="H36" s="13">
        <v>1105.04</v>
      </c>
      <c r="I36" s="13">
        <v>1105.04</v>
      </c>
      <c r="J36" s="13">
        <v>1105.04</v>
      </c>
      <c r="K36" s="13">
        <f t="shared" si="1"/>
        <v>3315.12</v>
      </c>
      <c r="L36" s="128"/>
    </row>
    <row r="37" spans="1:12" ht="24.75" customHeight="1" x14ac:dyDescent="0.25">
      <c r="A37" s="116"/>
      <c r="B37" s="102"/>
      <c r="C37" s="102"/>
      <c r="D37" s="145"/>
      <c r="E37" s="131"/>
      <c r="F37" s="152"/>
      <c r="G37" s="39">
        <v>119</v>
      </c>
      <c r="H37" s="13">
        <v>49315.59</v>
      </c>
      <c r="I37" s="13">
        <v>49315.59</v>
      </c>
      <c r="J37" s="13">
        <v>49315.59</v>
      </c>
      <c r="K37" s="13">
        <f t="shared" si="1"/>
        <v>147946.76999999999</v>
      </c>
      <c r="L37" s="128"/>
    </row>
    <row r="38" spans="1:12" ht="24.75" customHeight="1" x14ac:dyDescent="0.25">
      <c r="A38" s="116"/>
      <c r="B38" s="102"/>
      <c r="C38" s="102"/>
      <c r="D38" s="145"/>
      <c r="E38" s="131"/>
      <c r="F38" s="152"/>
      <c r="G38" s="39">
        <v>244</v>
      </c>
      <c r="H38" s="13">
        <v>12547.212</v>
      </c>
      <c r="I38" s="13">
        <v>12547.212</v>
      </c>
      <c r="J38" s="13">
        <v>12547.212</v>
      </c>
      <c r="K38" s="13">
        <f t="shared" si="1"/>
        <v>37641.635999999999</v>
      </c>
      <c r="L38" s="128"/>
    </row>
    <row r="39" spans="1:12" ht="21.75" customHeight="1" x14ac:dyDescent="0.25">
      <c r="A39" s="116"/>
      <c r="B39" s="102"/>
      <c r="C39" s="102"/>
      <c r="D39" s="145"/>
      <c r="E39" s="131"/>
      <c r="F39" s="151" t="s">
        <v>47</v>
      </c>
      <c r="G39" s="39">
        <v>111</v>
      </c>
      <c r="H39" s="13">
        <v>39976.267</v>
      </c>
      <c r="I39" s="13">
        <v>39976.267</v>
      </c>
      <c r="J39" s="13">
        <v>39976.267</v>
      </c>
      <c r="K39" s="13">
        <f t="shared" si="1"/>
        <v>119928.80100000001</v>
      </c>
      <c r="L39" s="128"/>
    </row>
    <row r="40" spans="1:12" ht="21.75" customHeight="1" x14ac:dyDescent="0.25">
      <c r="A40" s="116"/>
      <c r="B40" s="102"/>
      <c r="C40" s="102"/>
      <c r="D40" s="145"/>
      <c r="E40" s="131"/>
      <c r="F40" s="152"/>
      <c r="G40" s="39">
        <v>112</v>
      </c>
      <c r="H40" s="13">
        <v>8500</v>
      </c>
      <c r="I40" s="13">
        <v>8500</v>
      </c>
      <c r="J40" s="13">
        <v>8500</v>
      </c>
      <c r="K40" s="13">
        <f t="shared" si="1"/>
        <v>25500</v>
      </c>
      <c r="L40" s="128"/>
    </row>
    <row r="41" spans="1:12" ht="21.75" customHeight="1" x14ac:dyDescent="0.25">
      <c r="A41" s="116"/>
      <c r="B41" s="102"/>
      <c r="C41" s="102"/>
      <c r="D41" s="145"/>
      <c r="E41" s="131"/>
      <c r="F41" s="152"/>
      <c r="G41" s="39">
        <v>119</v>
      </c>
      <c r="H41" s="13">
        <v>12072.833000000001</v>
      </c>
      <c r="I41" s="13">
        <v>12072.833000000001</v>
      </c>
      <c r="J41" s="13">
        <v>12072.833000000001</v>
      </c>
      <c r="K41" s="13">
        <f t="shared" si="1"/>
        <v>36218.499000000003</v>
      </c>
      <c r="L41" s="128"/>
    </row>
    <row r="42" spans="1:12" ht="21.75" customHeight="1" x14ac:dyDescent="0.25">
      <c r="A42" s="140"/>
      <c r="B42" s="103"/>
      <c r="C42" s="103"/>
      <c r="D42" s="146"/>
      <c r="E42" s="132"/>
      <c r="F42" s="153"/>
      <c r="G42" s="39">
        <v>244</v>
      </c>
      <c r="H42" s="13">
        <v>570</v>
      </c>
      <c r="I42" s="13">
        <v>570</v>
      </c>
      <c r="J42" s="13">
        <v>570</v>
      </c>
      <c r="K42" s="13">
        <f t="shared" si="1"/>
        <v>1710</v>
      </c>
      <c r="L42" s="128"/>
    </row>
    <row r="43" spans="1:12" x14ac:dyDescent="0.25">
      <c r="A43" s="119" t="s">
        <v>48</v>
      </c>
      <c r="B43" s="154" t="s">
        <v>49</v>
      </c>
      <c r="C43" s="101" t="s">
        <v>17</v>
      </c>
      <c r="D43" s="144">
        <v>243</v>
      </c>
      <c r="E43" s="130" t="s">
        <v>44</v>
      </c>
      <c r="F43" s="151" t="s">
        <v>29</v>
      </c>
      <c r="G43" s="39">
        <v>111</v>
      </c>
      <c r="H43" s="40">
        <v>68325.702999999994</v>
      </c>
      <c r="I43" s="40">
        <v>68325.702999999994</v>
      </c>
      <c r="J43" s="40">
        <v>68325.702999999994</v>
      </c>
      <c r="K43" s="13">
        <f t="shared" si="1"/>
        <v>204977.109</v>
      </c>
      <c r="L43" s="128"/>
    </row>
    <row r="44" spans="1:12" x14ac:dyDescent="0.25">
      <c r="A44" s="119"/>
      <c r="B44" s="154"/>
      <c r="C44" s="102"/>
      <c r="D44" s="145"/>
      <c r="E44" s="131"/>
      <c r="F44" s="152"/>
      <c r="G44" s="39">
        <v>112</v>
      </c>
      <c r="H44" s="40">
        <v>4251.54</v>
      </c>
      <c r="I44" s="40">
        <v>4251.54</v>
      </c>
      <c r="J44" s="40">
        <v>4251.54</v>
      </c>
      <c r="K44" s="13">
        <f t="shared" si="1"/>
        <v>12754.619999999999</v>
      </c>
      <c r="L44" s="128"/>
    </row>
    <row r="45" spans="1:12" x14ac:dyDescent="0.25">
      <c r="A45" s="119"/>
      <c r="B45" s="154"/>
      <c r="C45" s="102"/>
      <c r="D45" s="145"/>
      <c r="E45" s="131"/>
      <c r="F45" s="155"/>
      <c r="G45" s="39">
        <v>119</v>
      </c>
      <c r="H45" s="40">
        <v>20634.362000000001</v>
      </c>
      <c r="I45" s="40">
        <v>20634.362000000001</v>
      </c>
      <c r="J45" s="40">
        <v>20634.362000000001</v>
      </c>
      <c r="K45" s="13">
        <f t="shared" si="1"/>
        <v>61903.086000000003</v>
      </c>
      <c r="L45" s="128"/>
    </row>
    <row r="46" spans="1:12" x14ac:dyDescent="0.25">
      <c r="A46" s="119"/>
      <c r="B46" s="154"/>
      <c r="C46" s="102"/>
      <c r="D46" s="145"/>
      <c r="E46" s="131"/>
      <c r="F46" s="155"/>
      <c r="G46" s="39">
        <v>244</v>
      </c>
      <c r="H46" s="13">
        <v>80174.667000000001</v>
      </c>
      <c r="I46" s="13">
        <v>80174.667000000001</v>
      </c>
      <c r="J46" s="13">
        <v>80174.667000000001</v>
      </c>
      <c r="K46" s="13">
        <f t="shared" si="1"/>
        <v>240524.00099999999</v>
      </c>
      <c r="L46" s="128"/>
    </row>
    <row r="47" spans="1:12" x14ac:dyDescent="0.25">
      <c r="A47" s="119"/>
      <c r="B47" s="154"/>
      <c r="C47" s="102"/>
      <c r="D47" s="145"/>
      <c r="E47" s="131"/>
      <c r="F47" s="155"/>
      <c r="G47" s="41">
        <v>414</v>
      </c>
      <c r="H47" s="13">
        <v>0</v>
      </c>
      <c r="I47" s="13">
        <v>0</v>
      </c>
      <c r="J47" s="13">
        <v>0</v>
      </c>
      <c r="K47" s="13">
        <f t="shared" si="1"/>
        <v>0</v>
      </c>
      <c r="L47" s="128"/>
    </row>
    <row r="48" spans="1:12" x14ac:dyDescent="0.25">
      <c r="A48" s="119"/>
      <c r="B48" s="154"/>
      <c r="C48" s="102"/>
      <c r="D48" s="145"/>
      <c r="E48" s="131"/>
      <c r="F48" s="155"/>
      <c r="G48" s="41">
        <v>831</v>
      </c>
      <c r="H48" s="13">
        <v>0</v>
      </c>
      <c r="I48" s="13">
        <v>0</v>
      </c>
      <c r="J48" s="13">
        <v>0</v>
      </c>
      <c r="K48" s="13">
        <f t="shared" si="1"/>
        <v>0</v>
      </c>
      <c r="L48" s="128"/>
    </row>
    <row r="49" spans="1:12" x14ac:dyDescent="0.25">
      <c r="A49" s="119"/>
      <c r="B49" s="154"/>
      <c r="C49" s="102"/>
      <c r="D49" s="145"/>
      <c r="E49" s="131"/>
      <c r="F49" s="155"/>
      <c r="G49" s="41">
        <v>852</v>
      </c>
      <c r="H49" s="13">
        <v>80</v>
      </c>
      <c r="I49" s="13">
        <v>80</v>
      </c>
      <c r="J49" s="13">
        <v>80</v>
      </c>
      <c r="K49" s="13">
        <f t="shared" si="1"/>
        <v>240</v>
      </c>
      <c r="L49" s="128"/>
    </row>
    <row r="50" spans="1:12" ht="30" customHeight="1" x14ac:dyDescent="0.25">
      <c r="A50" s="119"/>
      <c r="B50" s="154"/>
      <c r="C50" s="102"/>
      <c r="D50" s="145"/>
      <c r="E50" s="131"/>
      <c r="F50" s="156"/>
      <c r="G50" s="41">
        <v>853</v>
      </c>
      <c r="H50" s="13">
        <v>160</v>
      </c>
      <c r="I50" s="13">
        <v>160</v>
      </c>
      <c r="J50" s="13">
        <v>160</v>
      </c>
      <c r="K50" s="13">
        <f t="shared" si="1"/>
        <v>480</v>
      </c>
      <c r="L50" s="128"/>
    </row>
    <row r="51" spans="1:12" ht="30" customHeight="1" x14ac:dyDescent="0.25">
      <c r="A51" s="119"/>
      <c r="B51" s="154"/>
      <c r="C51" s="102"/>
      <c r="D51" s="145"/>
      <c r="E51" s="131"/>
      <c r="F51" s="42" t="s">
        <v>25</v>
      </c>
      <c r="G51" s="43">
        <v>244</v>
      </c>
      <c r="H51" s="13">
        <v>13004.455</v>
      </c>
      <c r="I51" s="13">
        <v>13004.455</v>
      </c>
      <c r="J51" s="13">
        <v>13004.455</v>
      </c>
      <c r="K51" s="13">
        <f t="shared" si="1"/>
        <v>39013.364999999998</v>
      </c>
      <c r="L51" s="31"/>
    </row>
    <row r="52" spans="1:12" ht="30" customHeight="1" x14ac:dyDescent="0.25">
      <c r="A52" s="119"/>
      <c r="B52" s="154"/>
      <c r="C52" s="102"/>
      <c r="D52" s="145"/>
      <c r="E52" s="131"/>
      <c r="F52" s="133" t="s">
        <v>50</v>
      </c>
      <c r="G52" s="44">
        <v>111</v>
      </c>
      <c r="H52" s="13"/>
      <c r="I52" s="13"/>
      <c r="J52" s="13"/>
      <c r="K52" s="13">
        <f t="shared" si="1"/>
        <v>0</v>
      </c>
      <c r="L52" s="101" t="s">
        <v>51</v>
      </c>
    </row>
    <row r="53" spans="1:12" ht="30" customHeight="1" x14ac:dyDescent="0.25">
      <c r="A53" s="119"/>
      <c r="B53" s="154"/>
      <c r="C53" s="102"/>
      <c r="D53" s="145"/>
      <c r="E53" s="131"/>
      <c r="F53" s="134"/>
      <c r="G53" s="45">
        <v>119</v>
      </c>
      <c r="H53" s="13"/>
      <c r="I53" s="13"/>
      <c r="J53" s="13"/>
      <c r="K53" s="13">
        <f t="shared" si="1"/>
        <v>0</v>
      </c>
      <c r="L53" s="102"/>
    </row>
    <row r="54" spans="1:12" ht="30" customHeight="1" x14ac:dyDescent="0.25">
      <c r="A54" s="119"/>
      <c r="B54" s="154"/>
      <c r="C54" s="102"/>
      <c r="D54" s="145"/>
      <c r="E54" s="131"/>
      <c r="F54" s="134"/>
      <c r="G54" s="45">
        <v>112</v>
      </c>
      <c r="H54" s="13"/>
      <c r="I54" s="13"/>
      <c r="J54" s="13"/>
      <c r="K54" s="13">
        <f t="shared" si="1"/>
        <v>0</v>
      </c>
      <c r="L54" s="102"/>
    </row>
    <row r="55" spans="1:12" ht="30" customHeight="1" x14ac:dyDescent="0.25">
      <c r="A55" s="119"/>
      <c r="B55" s="154"/>
      <c r="C55" s="102"/>
      <c r="D55" s="145"/>
      <c r="E55" s="131"/>
      <c r="F55" s="134"/>
      <c r="G55" s="45">
        <v>244</v>
      </c>
      <c r="H55" s="13"/>
      <c r="I55" s="13"/>
      <c r="J55" s="13"/>
      <c r="K55" s="13">
        <f t="shared" si="1"/>
        <v>0</v>
      </c>
      <c r="L55" s="102"/>
    </row>
    <row r="56" spans="1:12" ht="30" customHeight="1" x14ac:dyDescent="0.25">
      <c r="A56" s="119"/>
      <c r="B56" s="154"/>
      <c r="C56" s="103"/>
      <c r="D56" s="146"/>
      <c r="E56" s="132"/>
      <c r="F56" s="157"/>
      <c r="G56" s="45">
        <v>340</v>
      </c>
      <c r="H56" s="13"/>
      <c r="I56" s="13"/>
      <c r="J56" s="13"/>
      <c r="K56" s="13">
        <f t="shared" si="1"/>
        <v>0</v>
      </c>
      <c r="L56" s="103"/>
    </row>
    <row r="57" spans="1:12" ht="65.25" customHeight="1" x14ac:dyDescent="0.25">
      <c r="A57" s="115" t="s">
        <v>52</v>
      </c>
      <c r="B57" s="107" t="s">
        <v>53</v>
      </c>
      <c r="C57" s="101" t="s">
        <v>28</v>
      </c>
      <c r="D57" s="137">
        <v>247</v>
      </c>
      <c r="E57" s="148" t="s">
        <v>44</v>
      </c>
      <c r="F57" s="150" t="s">
        <v>24</v>
      </c>
      <c r="G57" s="16">
        <v>243</v>
      </c>
      <c r="H57" s="13"/>
      <c r="I57" s="13"/>
      <c r="J57" s="13"/>
      <c r="K57" s="13">
        <f t="shared" si="1"/>
        <v>0</v>
      </c>
      <c r="L57" s="8"/>
    </row>
    <row r="58" spans="1:12" ht="65.25" customHeight="1" x14ac:dyDescent="0.25">
      <c r="A58" s="140"/>
      <c r="B58" s="109"/>
      <c r="C58" s="103"/>
      <c r="D58" s="139"/>
      <c r="E58" s="149"/>
      <c r="F58" s="150"/>
      <c r="G58" s="46">
        <v>414</v>
      </c>
      <c r="H58" s="13"/>
      <c r="I58" s="13"/>
      <c r="J58" s="13"/>
      <c r="K58" s="13">
        <f t="shared" si="1"/>
        <v>0</v>
      </c>
      <c r="L58" s="8"/>
    </row>
    <row r="59" spans="1:12" ht="65.25" customHeight="1" x14ac:dyDescent="0.25">
      <c r="A59" s="9" t="s">
        <v>54</v>
      </c>
      <c r="B59" s="47" t="s">
        <v>55</v>
      </c>
      <c r="C59" s="8" t="s">
        <v>28</v>
      </c>
      <c r="D59" s="27">
        <v>247</v>
      </c>
      <c r="E59" s="48" t="s">
        <v>44</v>
      </c>
      <c r="F59" s="9" t="s">
        <v>24</v>
      </c>
      <c r="G59" s="27">
        <v>244</v>
      </c>
      <c r="H59" s="13"/>
      <c r="I59" s="13"/>
      <c r="J59" s="13"/>
      <c r="K59" s="13">
        <f t="shared" si="1"/>
        <v>0</v>
      </c>
      <c r="L59" s="47"/>
    </row>
    <row r="60" spans="1:12" x14ac:dyDescent="0.25">
      <c r="A60" s="115" t="s">
        <v>56</v>
      </c>
      <c r="B60" s="107" t="s">
        <v>57</v>
      </c>
      <c r="C60" s="101" t="s">
        <v>17</v>
      </c>
      <c r="D60" s="144">
        <v>243</v>
      </c>
      <c r="E60" s="144" t="s">
        <v>58</v>
      </c>
      <c r="F60" s="133" t="s">
        <v>59</v>
      </c>
      <c r="G60" s="49">
        <v>111</v>
      </c>
      <c r="H60" s="13">
        <v>4852.701</v>
      </c>
      <c r="I60" s="13">
        <v>4852.701</v>
      </c>
      <c r="J60" s="13">
        <v>4852.701</v>
      </c>
      <c r="K60" s="13">
        <f t="shared" si="1"/>
        <v>14558.102999999999</v>
      </c>
      <c r="L60" s="101" t="s">
        <v>60</v>
      </c>
    </row>
    <row r="61" spans="1:12" x14ac:dyDescent="0.25">
      <c r="A61" s="116"/>
      <c r="B61" s="108"/>
      <c r="C61" s="102"/>
      <c r="D61" s="145"/>
      <c r="E61" s="145"/>
      <c r="F61" s="135"/>
      <c r="G61" s="49">
        <v>119</v>
      </c>
      <c r="H61" s="13">
        <v>1465.5156899999999</v>
      </c>
      <c r="I61" s="13">
        <v>1465.5156899999999</v>
      </c>
      <c r="J61" s="13">
        <v>1465.5156899999999</v>
      </c>
      <c r="K61" s="13">
        <f t="shared" si="1"/>
        <v>4396.5470699999996</v>
      </c>
      <c r="L61" s="102"/>
    </row>
    <row r="62" spans="1:12" x14ac:dyDescent="0.25">
      <c r="A62" s="116"/>
      <c r="B62" s="108"/>
      <c r="C62" s="102"/>
      <c r="D62" s="145"/>
      <c r="E62" s="145"/>
      <c r="F62" s="135"/>
      <c r="G62" s="49">
        <v>321</v>
      </c>
      <c r="H62" s="13">
        <v>971.58119999999997</v>
      </c>
      <c r="I62" s="13">
        <v>971.58119999999997</v>
      </c>
      <c r="J62" s="13">
        <v>971.58119999999997</v>
      </c>
      <c r="K62" s="13"/>
      <c r="L62" s="102"/>
    </row>
    <row r="63" spans="1:12" x14ac:dyDescent="0.25">
      <c r="A63" s="140"/>
      <c r="B63" s="109"/>
      <c r="C63" s="103"/>
      <c r="D63" s="146"/>
      <c r="E63" s="146"/>
      <c r="F63" s="147"/>
      <c r="G63" s="49">
        <v>244</v>
      </c>
      <c r="H63" s="13">
        <v>12639.002109999999</v>
      </c>
      <c r="I63" s="13">
        <v>12639.002109999999</v>
      </c>
      <c r="J63" s="13">
        <v>12639.002109999999</v>
      </c>
      <c r="K63" s="13">
        <f>SUM(H63:J63)</f>
        <v>37917.006329999997</v>
      </c>
      <c r="L63" s="103"/>
    </row>
    <row r="64" spans="1:12" ht="86.25" customHeight="1" x14ac:dyDescent="0.25">
      <c r="A64" s="50" t="s">
        <v>61</v>
      </c>
      <c r="B64" s="51" t="s">
        <v>62</v>
      </c>
      <c r="C64" s="31" t="s">
        <v>17</v>
      </c>
      <c r="D64" s="52">
        <v>243</v>
      </c>
      <c r="E64" s="52" t="s">
        <v>44</v>
      </c>
      <c r="F64" s="53" t="s">
        <v>63</v>
      </c>
      <c r="G64" s="49">
        <v>244</v>
      </c>
      <c r="H64" s="13"/>
      <c r="I64" s="13"/>
      <c r="J64" s="13"/>
      <c r="K64" s="13">
        <f>SUM(H64:J64)</f>
        <v>0</v>
      </c>
      <c r="L64" s="54" t="s">
        <v>64</v>
      </c>
    </row>
    <row r="65" spans="1:14" ht="63" x14ac:dyDescent="0.25">
      <c r="A65" s="50" t="s">
        <v>65</v>
      </c>
      <c r="B65" s="51" t="s">
        <v>66</v>
      </c>
      <c r="C65" s="31" t="s">
        <v>17</v>
      </c>
      <c r="D65" s="52">
        <v>243</v>
      </c>
      <c r="E65" s="52" t="s">
        <v>44</v>
      </c>
      <c r="F65" s="55" t="s">
        <v>67</v>
      </c>
      <c r="G65" s="49">
        <v>244</v>
      </c>
      <c r="H65" s="13"/>
      <c r="I65" s="13"/>
      <c r="J65" s="13"/>
      <c r="K65" s="13">
        <f>SUM(H65:J65)</f>
        <v>0</v>
      </c>
      <c r="L65" s="54"/>
    </row>
    <row r="66" spans="1:14" ht="63" x14ac:dyDescent="0.25">
      <c r="A66" s="50" t="s">
        <v>68</v>
      </c>
      <c r="B66" s="51" t="s">
        <v>69</v>
      </c>
      <c r="C66" s="31" t="s">
        <v>17</v>
      </c>
      <c r="D66" s="52">
        <v>243</v>
      </c>
      <c r="E66" s="52" t="s">
        <v>44</v>
      </c>
      <c r="F66" s="55" t="s">
        <v>70</v>
      </c>
      <c r="G66" s="49">
        <v>244</v>
      </c>
      <c r="H66" s="13"/>
      <c r="I66" s="13"/>
      <c r="J66" s="13"/>
      <c r="K66" s="13">
        <f>SUM(H66:J66)</f>
        <v>0</v>
      </c>
      <c r="L66" s="54"/>
    </row>
    <row r="67" spans="1:14" ht="54.75" customHeight="1" x14ac:dyDescent="0.25">
      <c r="A67" s="141" t="s">
        <v>71</v>
      </c>
      <c r="B67" s="142"/>
      <c r="C67" s="36"/>
      <c r="D67" s="36"/>
      <c r="E67" s="36"/>
      <c r="F67" s="37"/>
      <c r="G67" s="36"/>
      <c r="H67" s="13">
        <f>SUM(H35:H66)</f>
        <v>493943.12699999998</v>
      </c>
      <c r="I67" s="13">
        <f>SUM(I35:I66)</f>
        <v>493943.12699999998</v>
      </c>
      <c r="J67" s="13">
        <f>SUM(J35:J66)</f>
        <v>493943.12699999998</v>
      </c>
      <c r="K67" s="13">
        <f>SUM(K35:K66)</f>
        <v>1478914.6373999999</v>
      </c>
      <c r="L67" s="38"/>
    </row>
    <row r="68" spans="1:14" ht="27.75" customHeight="1" x14ac:dyDescent="0.25">
      <c r="A68" s="56" t="s">
        <v>72</v>
      </c>
      <c r="B68" s="57"/>
      <c r="C68" s="57"/>
      <c r="D68" s="57"/>
      <c r="E68" s="57"/>
      <c r="F68" s="58"/>
      <c r="G68" s="57"/>
      <c r="H68" s="59"/>
      <c r="I68" s="59"/>
      <c r="J68" s="59"/>
      <c r="K68" s="59"/>
      <c r="L68" s="60"/>
    </row>
    <row r="69" spans="1:14" x14ac:dyDescent="0.25">
      <c r="A69" s="125" t="s">
        <v>73</v>
      </c>
      <c r="B69" s="143" t="s">
        <v>23</v>
      </c>
      <c r="C69" s="128" t="s">
        <v>17</v>
      </c>
      <c r="D69" s="119" t="s">
        <v>74</v>
      </c>
      <c r="E69" s="119" t="s">
        <v>75</v>
      </c>
      <c r="F69" s="119" t="s">
        <v>24</v>
      </c>
      <c r="G69" s="8">
        <v>111</v>
      </c>
      <c r="H69" s="13">
        <v>51316.207999999999</v>
      </c>
      <c r="I69" s="13">
        <v>51316.207999999999</v>
      </c>
      <c r="J69" s="13">
        <v>51316.207999999999</v>
      </c>
      <c r="K69" s="13">
        <f t="shared" ref="K69:K79" si="2">SUM(H69:J69)</f>
        <v>153948.62400000001</v>
      </c>
      <c r="L69" s="143" t="s">
        <v>76</v>
      </c>
    </row>
    <row r="70" spans="1:14" x14ac:dyDescent="0.25">
      <c r="A70" s="125"/>
      <c r="B70" s="143"/>
      <c r="C70" s="128"/>
      <c r="D70" s="119"/>
      <c r="E70" s="119"/>
      <c r="F70" s="119"/>
      <c r="G70" s="8">
        <v>112</v>
      </c>
      <c r="H70" s="13">
        <v>3463.7</v>
      </c>
      <c r="I70" s="13">
        <v>3463.7</v>
      </c>
      <c r="J70" s="13">
        <v>3463.7</v>
      </c>
      <c r="K70" s="13">
        <f t="shared" si="2"/>
        <v>10391.099999999999</v>
      </c>
      <c r="L70" s="143"/>
    </row>
    <row r="71" spans="1:14" x14ac:dyDescent="0.25">
      <c r="A71" s="125"/>
      <c r="B71" s="143"/>
      <c r="C71" s="128"/>
      <c r="D71" s="119"/>
      <c r="E71" s="119"/>
      <c r="F71" s="119"/>
      <c r="G71" s="8">
        <v>119</v>
      </c>
      <c r="H71" s="13">
        <v>15497.494000000001</v>
      </c>
      <c r="I71" s="13">
        <v>15497.494000000001</v>
      </c>
      <c r="J71" s="13">
        <v>15497.494000000001</v>
      </c>
      <c r="K71" s="13">
        <f t="shared" si="2"/>
        <v>46492.482000000004</v>
      </c>
      <c r="L71" s="143"/>
    </row>
    <row r="72" spans="1:14" x14ac:dyDescent="0.25">
      <c r="A72" s="125"/>
      <c r="B72" s="143"/>
      <c r="C72" s="128"/>
      <c r="D72" s="119"/>
      <c r="E72" s="119"/>
      <c r="F72" s="119"/>
      <c r="G72" s="8">
        <v>244</v>
      </c>
      <c r="H72" s="13">
        <v>21126.143</v>
      </c>
      <c r="I72" s="13">
        <v>21126.143</v>
      </c>
      <c r="J72" s="13">
        <v>21126.143</v>
      </c>
      <c r="K72" s="13">
        <f t="shared" si="2"/>
        <v>63378.429000000004</v>
      </c>
      <c r="L72" s="143"/>
    </row>
    <row r="73" spans="1:14" x14ac:dyDescent="0.25">
      <c r="A73" s="125"/>
      <c r="B73" s="143"/>
      <c r="C73" s="128"/>
      <c r="D73" s="119"/>
      <c r="E73" s="119"/>
      <c r="F73" s="119"/>
      <c r="G73" s="8">
        <v>831</v>
      </c>
      <c r="H73" s="13"/>
      <c r="I73" s="13"/>
      <c r="J73" s="13"/>
      <c r="K73" s="13"/>
      <c r="L73" s="143"/>
    </row>
    <row r="74" spans="1:14" x14ac:dyDescent="0.25">
      <c r="A74" s="125"/>
      <c r="B74" s="143"/>
      <c r="C74" s="128"/>
      <c r="D74" s="119"/>
      <c r="E74" s="119"/>
      <c r="F74" s="119"/>
      <c r="G74" s="8">
        <v>852</v>
      </c>
      <c r="H74" s="13">
        <v>25</v>
      </c>
      <c r="I74" s="13">
        <v>25</v>
      </c>
      <c r="J74" s="13">
        <v>25</v>
      </c>
      <c r="K74" s="13">
        <f t="shared" si="2"/>
        <v>75</v>
      </c>
      <c r="L74" s="143"/>
    </row>
    <row r="75" spans="1:14" x14ac:dyDescent="0.25">
      <c r="A75" s="125"/>
      <c r="B75" s="143"/>
      <c r="C75" s="128"/>
      <c r="D75" s="119"/>
      <c r="E75" s="119"/>
      <c r="F75" s="119"/>
      <c r="G75" s="8">
        <v>853</v>
      </c>
      <c r="H75" s="13">
        <v>50</v>
      </c>
      <c r="I75" s="13">
        <v>50</v>
      </c>
      <c r="J75" s="13">
        <v>50</v>
      </c>
      <c r="K75" s="13">
        <f t="shared" si="2"/>
        <v>150</v>
      </c>
      <c r="L75" s="143"/>
      <c r="N75" s="61"/>
    </row>
    <row r="76" spans="1:14" ht="63" customHeight="1" x14ac:dyDescent="0.25">
      <c r="A76" s="119" t="s">
        <v>77</v>
      </c>
      <c r="B76" s="107" t="s">
        <v>78</v>
      </c>
      <c r="C76" s="101" t="s">
        <v>28</v>
      </c>
      <c r="D76" s="137">
        <v>247</v>
      </c>
      <c r="E76" s="137" t="s">
        <v>75</v>
      </c>
      <c r="F76" s="115" t="s">
        <v>24</v>
      </c>
      <c r="G76" s="27">
        <v>243</v>
      </c>
      <c r="H76" s="13"/>
      <c r="I76" s="13"/>
      <c r="J76" s="13"/>
      <c r="K76" s="13">
        <f t="shared" si="2"/>
        <v>0</v>
      </c>
      <c r="L76" s="47"/>
      <c r="N76" s="61"/>
    </row>
    <row r="77" spans="1:14" ht="63" customHeight="1" x14ac:dyDescent="0.25">
      <c r="A77" s="119"/>
      <c r="B77" s="108"/>
      <c r="C77" s="102"/>
      <c r="D77" s="138"/>
      <c r="E77" s="138"/>
      <c r="F77" s="140"/>
      <c r="G77" s="27">
        <v>414</v>
      </c>
      <c r="H77" s="13"/>
      <c r="I77" s="13"/>
      <c r="J77" s="13"/>
      <c r="K77" s="13">
        <f t="shared" si="2"/>
        <v>0</v>
      </c>
      <c r="L77" s="62"/>
      <c r="N77" s="61"/>
    </row>
    <row r="78" spans="1:14" ht="63" customHeight="1" x14ac:dyDescent="0.25">
      <c r="A78" s="119"/>
      <c r="B78" s="108"/>
      <c r="C78" s="102"/>
      <c r="D78" s="138"/>
      <c r="E78" s="138"/>
      <c r="F78" s="63" t="s">
        <v>79</v>
      </c>
      <c r="G78" s="27">
        <v>243</v>
      </c>
      <c r="H78" s="13"/>
      <c r="I78" s="13"/>
      <c r="J78" s="13"/>
      <c r="K78" s="13">
        <f t="shared" si="2"/>
        <v>0</v>
      </c>
      <c r="L78" s="62"/>
      <c r="N78" s="61"/>
    </row>
    <row r="79" spans="1:14" x14ac:dyDescent="0.25">
      <c r="A79" s="119"/>
      <c r="B79" s="109"/>
      <c r="C79" s="103"/>
      <c r="D79" s="139"/>
      <c r="E79" s="139"/>
      <c r="F79" s="9" t="s">
        <v>80</v>
      </c>
      <c r="G79" s="27">
        <v>243</v>
      </c>
      <c r="H79" s="13"/>
      <c r="I79" s="13"/>
      <c r="J79" s="13"/>
      <c r="K79" s="13">
        <f t="shared" si="2"/>
        <v>0</v>
      </c>
      <c r="L79" s="62"/>
      <c r="N79" s="61"/>
    </row>
    <row r="80" spans="1:14" x14ac:dyDescent="0.25">
      <c r="A80" s="120" t="s">
        <v>81</v>
      </c>
      <c r="B80" s="121"/>
      <c r="C80" s="8"/>
      <c r="D80" s="9"/>
      <c r="E80" s="9"/>
      <c r="F80" s="37"/>
      <c r="G80" s="9"/>
      <c r="H80" s="13">
        <f>SUM(H69:H79)</f>
        <v>91478.544999999998</v>
      </c>
      <c r="I80" s="13">
        <f>SUM(I69:I75)</f>
        <v>91478.544999999998</v>
      </c>
      <c r="J80" s="13">
        <f>SUM(J69:J75)</f>
        <v>91478.544999999998</v>
      </c>
      <c r="K80" s="13">
        <f>SUM(K69:K75)</f>
        <v>274435.63500000001</v>
      </c>
      <c r="L80" s="64"/>
    </row>
    <row r="81" spans="1:14" s="65" customFormat="1" ht="30" customHeight="1" x14ac:dyDescent="0.25">
      <c r="A81" s="122" t="s">
        <v>82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4"/>
    </row>
    <row r="82" spans="1:14" s="67" customFormat="1" ht="37.5" customHeight="1" x14ac:dyDescent="0.25">
      <c r="A82" s="125" t="s">
        <v>83</v>
      </c>
      <c r="B82" s="126" t="s">
        <v>84</v>
      </c>
      <c r="C82" s="128" t="s">
        <v>17</v>
      </c>
      <c r="D82" s="129">
        <v>243</v>
      </c>
      <c r="E82" s="130" t="s">
        <v>44</v>
      </c>
      <c r="F82" s="133" t="s">
        <v>85</v>
      </c>
      <c r="G82" s="49">
        <v>112</v>
      </c>
      <c r="H82" s="66">
        <v>2187</v>
      </c>
      <c r="I82" s="66">
        <v>2187</v>
      </c>
      <c r="J82" s="66">
        <v>2187</v>
      </c>
      <c r="K82" s="13">
        <f>SUM(H82:J82)</f>
        <v>6561</v>
      </c>
      <c r="L82" s="136" t="s">
        <v>86</v>
      </c>
    </row>
    <row r="83" spans="1:14" s="67" customFormat="1" ht="67.5" customHeight="1" x14ac:dyDescent="0.25">
      <c r="A83" s="125"/>
      <c r="B83" s="127"/>
      <c r="C83" s="128"/>
      <c r="D83" s="129"/>
      <c r="E83" s="131"/>
      <c r="F83" s="134"/>
      <c r="G83" s="49">
        <v>244</v>
      </c>
      <c r="H83" s="66">
        <v>642</v>
      </c>
      <c r="I83" s="66">
        <v>642</v>
      </c>
      <c r="J83" s="66">
        <v>642</v>
      </c>
      <c r="K83" s="13">
        <f>SUM(H83:J83)</f>
        <v>1926</v>
      </c>
      <c r="L83" s="136"/>
    </row>
    <row r="84" spans="1:14" s="67" customFormat="1" ht="57.75" customHeight="1" x14ac:dyDescent="0.25">
      <c r="A84" s="125"/>
      <c r="B84" s="127"/>
      <c r="C84" s="128"/>
      <c r="D84" s="129"/>
      <c r="E84" s="132"/>
      <c r="F84" s="135"/>
      <c r="G84" s="49">
        <v>340</v>
      </c>
      <c r="H84" s="66">
        <v>0</v>
      </c>
      <c r="I84" s="66">
        <v>0</v>
      </c>
      <c r="J84" s="66">
        <v>0</v>
      </c>
      <c r="K84" s="13">
        <f>SUM(H84:J84)</f>
        <v>0</v>
      </c>
      <c r="L84" s="136"/>
    </row>
    <row r="85" spans="1:14" s="71" customFormat="1" ht="24.75" customHeight="1" x14ac:dyDescent="0.25">
      <c r="A85" s="111" t="s">
        <v>87</v>
      </c>
      <c r="B85" s="111"/>
      <c r="C85" s="68"/>
      <c r="D85" s="68"/>
      <c r="E85" s="68"/>
      <c r="F85" s="69"/>
      <c r="G85" s="68"/>
      <c r="H85" s="70">
        <f>SUM(H82:H84)</f>
        <v>2829</v>
      </c>
      <c r="I85" s="70">
        <f>SUM(I82:I84)</f>
        <v>2829</v>
      </c>
      <c r="J85" s="70">
        <f>SUM(J82:J84)</f>
        <v>2829</v>
      </c>
      <c r="K85" s="70">
        <f>SUM(K82:K84)</f>
        <v>8487</v>
      </c>
      <c r="L85" s="27"/>
    </row>
    <row r="86" spans="1:14" ht="24.75" customHeight="1" x14ac:dyDescent="0.25">
      <c r="A86" s="112" t="s">
        <v>88</v>
      </c>
      <c r="B86" s="113"/>
      <c r="C86" s="113"/>
      <c r="D86" s="113"/>
      <c r="E86" s="113"/>
      <c r="F86" s="113"/>
      <c r="G86" s="113"/>
      <c r="H86" s="114"/>
      <c r="I86" s="72"/>
      <c r="J86" s="72"/>
      <c r="K86" s="38"/>
      <c r="L86" s="38"/>
    </row>
    <row r="87" spans="1:14" ht="65.25" customHeight="1" x14ac:dyDescent="0.25">
      <c r="A87" s="115" t="s">
        <v>89</v>
      </c>
      <c r="B87" s="117" t="s">
        <v>90</v>
      </c>
      <c r="C87" s="101" t="s">
        <v>17</v>
      </c>
      <c r="D87" s="101">
        <v>243</v>
      </c>
      <c r="E87" s="101" t="s">
        <v>91</v>
      </c>
      <c r="F87" s="119" t="s">
        <v>92</v>
      </c>
      <c r="G87" s="8">
        <v>111</v>
      </c>
      <c r="H87" s="13">
        <v>2109.4520000000002</v>
      </c>
      <c r="I87" s="13">
        <v>2109.4520000000002</v>
      </c>
      <c r="J87" s="13">
        <v>2109.4520000000002</v>
      </c>
      <c r="K87" s="13">
        <f t="shared" ref="K87:K105" si="3">SUM(H87:J87)</f>
        <v>6328.3560000000007</v>
      </c>
      <c r="L87" s="101" t="s">
        <v>93</v>
      </c>
      <c r="N87" s="71"/>
    </row>
    <row r="88" spans="1:14" ht="65.25" customHeight="1" x14ac:dyDescent="0.25">
      <c r="A88" s="116"/>
      <c r="B88" s="118"/>
      <c r="C88" s="102"/>
      <c r="D88" s="102"/>
      <c r="E88" s="102"/>
      <c r="F88" s="119"/>
      <c r="G88" s="8">
        <v>112</v>
      </c>
      <c r="H88" s="13">
        <v>279.7</v>
      </c>
      <c r="I88" s="13">
        <v>279.7</v>
      </c>
      <c r="J88" s="13">
        <v>279.7</v>
      </c>
      <c r="K88" s="13">
        <f t="shared" si="3"/>
        <v>839.09999999999991</v>
      </c>
      <c r="L88" s="102"/>
      <c r="N88" s="71"/>
    </row>
    <row r="89" spans="1:14" ht="65.25" customHeight="1" x14ac:dyDescent="0.25">
      <c r="A89" s="116"/>
      <c r="B89" s="118"/>
      <c r="C89" s="102"/>
      <c r="D89" s="102"/>
      <c r="E89" s="102"/>
      <c r="F89" s="119"/>
      <c r="G89" s="8">
        <v>119</v>
      </c>
      <c r="H89" s="13">
        <v>637.05499999999995</v>
      </c>
      <c r="I89" s="13">
        <v>637.05499999999995</v>
      </c>
      <c r="J89" s="13">
        <v>637.05499999999995</v>
      </c>
      <c r="K89" s="13">
        <f t="shared" si="3"/>
        <v>1911.165</v>
      </c>
      <c r="L89" s="102"/>
      <c r="N89" s="71"/>
    </row>
    <row r="90" spans="1:14" ht="65.25" customHeight="1" x14ac:dyDescent="0.25">
      <c r="A90" s="116"/>
      <c r="B90" s="118"/>
      <c r="C90" s="102"/>
      <c r="D90" s="102"/>
      <c r="E90" s="102"/>
      <c r="F90" s="119"/>
      <c r="G90" s="8">
        <v>244</v>
      </c>
      <c r="H90" s="13">
        <v>1776.098</v>
      </c>
      <c r="I90" s="13">
        <v>1776.098</v>
      </c>
      <c r="J90" s="13">
        <v>1776.098</v>
      </c>
      <c r="K90" s="13">
        <f t="shared" si="3"/>
        <v>5328.2939999999999</v>
      </c>
      <c r="L90" s="102"/>
      <c r="N90" s="71"/>
    </row>
    <row r="91" spans="1:14" ht="65.25" customHeight="1" x14ac:dyDescent="0.25">
      <c r="A91" s="116"/>
      <c r="B91" s="118"/>
      <c r="C91" s="102"/>
      <c r="D91" s="102"/>
      <c r="E91" s="102"/>
      <c r="F91" s="63" t="s">
        <v>25</v>
      </c>
      <c r="G91" s="8">
        <v>244</v>
      </c>
      <c r="H91" s="13">
        <v>1772.4559999999999</v>
      </c>
      <c r="I91" s="13">
        <v>1772.4559999999999</v>
      </c>
      <c r="J91" s="13">
        <v>1772.4559999999999</v>
      </c>
      <c r="K91" s="13">
        <f t="shared" si="3"/>
        <v>5317.3679999999995</v>
      </c>
      <c r="L91" s="102"/>
      <c r="N91" s="71"/>
    </row>
    <row r="92" spans="1:14" ht="65.25" customHeight="1" x14ac:dyDescent="0.25">
      <c r="A92" s="116"/>
      <c r="B92" s="118"/>
      <c r="C92" s="102"/>
      <c r="D92" s="102"/>
      <c r="E92" s="102"/>
      <c r="F92" s="63" t="s">
        <v>94</v>
      </c>
      <c r="G92" s="8">
        <v>244</v>
      </c>
      <c r="H92" s="13">
        <f>432</f>
        <v>432</v>
      </c>
      <c r="I92" s="13">
        <v>432</v>
      </c>
      <c r="J92" s="13">
        <v>432</v>
      </c>
      <c r="K92" s="13">
        <f t="shared" si="3"/>
        <v>1296</v>
      </c>
      <c r="L92" s="102"/>
      <c r="N92" s="71"/>
    </row>
    <row r="93" spans="1:14" ht="65.25" customHeight="1" x14ac:dyDescent="0.25">
      <c r="A93" s="116"/>
      <c r="B93" s="118"/>
      <c r="C93" s="102"/>
      <c r="D93" s="102"/>
      <c r="E93" s="102"/>
      <c r="F93" s="63" t="s">
        <v>27</v>
      </c>
      <c r="G93" s="8">
        <v>244</v>
      </c>
      <c r="H93" s="13">
        <v>0</v>
      </c>
      <c r="I93" s="13">
        <v>0</v>
      </c>
      <c r="J93" s="13">
        <v>0</v>
      </c>
      <c r="K93" s="13">
        <f t="shared" si="3"/>
        <v>0</v>
      </c>
      <c r="L93" s="102"/>
      <c r="N93" s="71"/>
    </row>
    <row r="94" spans="1:14" ht="76.5" customHeight="1" x14ac:dyDescent="0.25">
      <c r="A94" s="35" t="s">
        <v>95</v>
      </c>
      <c r="B94" s="51" t="s">
        <v>96</v>
      </c>
      <c r="C94" s="8" t="s">
        <v>17</v>
      </c>
      <c r="D94" s="9" t="s">
        <v>74</v>
      </c>
      <c r="E94" s="73" t="s">
        <v>97</v>
      </c>
      <c r="F94" s="9" t="s">
        <v>98</v>
      </c>
      <c r="G94" s="9" t="s">
        <v>99</v>
      </c>
      <c r="H94" s="13">
        <v>10000</v>
      </c>
      <c r="I94" s="13">
        <v>10000</v>
      </c>
      <c r="J94" s="13">
        <v>10000</v>
      </c>
      <c r="K94" s="13">
        <f t="shared" si="3"/>
        <v>30000</v>
      </c>
      <c r="L94" s="102"/>
    </row>
    <row r="95" spans="1:14" ht="76.5" customHeight="1" x14ac:dyDescent="0.25">
      <c r="A95" s="35" t="s">
        <v>100</v>
      </c>
      <c r="B95" s="51" t="s">
        <v>101</v>
      </c>
      <c r="C95" s="8" t="s">
        <v>17</v>
      </c>
      <c r="D95" s="9" t="s">
        <v>74</v>
      </c>
      <c r="E95" s="9" t="s">
        <v>91</v>
      </c>
      <c r="F95" s="9" t="s">
        <v>102</v>
      </c>
      <c r="G95" s="9" t="s">
        <v>99</v>
      </c>
      <c r="H95" s="13">
        <v>6237.9</v>
      </c>
      <c r="I95" s="13">
        <v>6237.9</v>
      </c>
      <c r="J95" s="13">
        <v>6237.9</v>
      </c>
      <c r="K95" s="13">
        <f t="shared" si="3"/>
        <v>18713.699999999997</v>
      </c>
      <c r="L95" s="102"/>
    </row>
    <row r="96" spans="1:14" ht="51.75" customHeight="1" x14ac:dyDescent="0.25">
      <c r="A96" s="104" t="s">
        <v>103</v>
      </c>
      <c r="B96" s="107" t="s">
        <v>104</v>
      </c>
      <c r="C96" s="101" t="s">
        <v>17</v>
      </c>
      <c r="D96" s="9" t="s">
        <v>74</v>
      </c>
      <c r="E96" s="9" t="s">
        <v>91</v>
      </c>
      <c r="F96" s="9" t="s">
        <v>102</v>
      </c>
      <c r="G96" s="9" t="s">
        <v>99</v>
      </c>
      <c r="H96" s="13"/>
      <c r="I96" s="13"/>
      <c r="J96" s="13"/>
      <c r="K96" s="13">
        <f>SUM(H96:J96)</f>
        <v>0</v>
      </c>
      <c r="L96" s="103"/>
    </row>
    <row r="97" spans="1:12" ht="51.75" customHeight="1" x14ac:dyDescent="0.25">
      <c r="A97" s="105"/>
      <c r="B97" s="108"/>
      <c r="C97" s="102"/>
      <c r="D97" s="9" t="s">
        <v>74</v>
      </c>
      <c r="E97" s="9" t="s">
        <v>91</v>
      </c>
      <c r="F97" s="63" t="s">
        <v>102</v>
      </c>
      <c r="G97" s="9" t="s">
        <v>105</v>
      </c>
      <c r="H97" s="13"/>
      <c r="I97" s="13"/>
      <c r="J97" s="13"/>
      <c r="K97" s="13">
        <f t="shared" ref="K97:K99" si="4">SUM(H97:J97)</f>
        <v>0</v>
      </c>
      <c r="L97" s="54"/>
    </row>
    <row r="98" spans="1:12" ht="51.75" customHeight="1" x14ac:dyDescent="0.25">
      <c r="A98" s="105"/>
      <c r="B98" s="108"/>
      <c r="C98" s="102"/>
      <c r="D98" s="9" t="s">
        <v>106</v>
      </c>
      <c r="E98" s="9" t="s">
        <v>91</v>
      </c>
      <c r="F98" s="63" t="s">
        <v>102</v>
      </c>
      <c r="G98" s="9" t="s">
        <v>107</v>
      </c>
      <c r="H98" s="13">
        <v>95.852999999999994</v>
      </c>
      <c r="I98" s="13">
        <v>95.852999999999994</v>
      </c>
      <c r="J98" s="13">
        <v>95.852999999999994</v>
      </c>
      <c r="K98" s="13">
        <f t="shared" si="4"/>
        <v>287.55899999999997</v>
      </c>
      <c r="L98" s="54"/>
    </row>
    <row r="99" spans="1:12" ht="38.25" customHeight="1" x14ac:dyDescent="0.25">
      <c r="A99" s="106"/>
      <c r="B99" s="109"/>
      <c r="C99" s="103"/>
      <c r="D99" s="9" t="s">
        <v>74</v>
      </c>
      <c r="E99" s="9" t="s">
        <v>91</v>
      </c>
      <c r="F99" s="63" t="s">
        <v>102</v>
      </c>
      <c r="G99" s="9" t="s">
        <v>108</v>
      </c>
      <c r="H99" s="13">
        <v>28.946999999999999</v>
      </c>
      <c r="I99" s="13">
        <v>28.946999999999999</v>
      </c>
      <c r="J99" s="13">
        <v>28.946999999999999</v>
      </c>
      <c r="K99" s="13">
        <f t="shared" si="4"/>
        <v>86.840999999999994</v>
      </c>
      <c r="L99" s="54"/>
    </row>
    <row r="100" spans="1:12" ht="76.5" customHeight="1" x14ac:dyDescent="0.25">
      <c r="A100" s="35" t="s">
        <v>109</v>
      </c>
      <c r="B100" s="51" t="s">
        <v>110</v>
      </c>
      <c r="C100" s="8" t="s">
        <v>17</v>
      </c>
      <c r="D100" s="9" t="s">
        <v>74</v>
      </c>
      <c r="E100" s="9" t="s">
        <v>91</v>
      </c>
      <c r="F100" s="63" t="s">
        <v>111</v>
      </c>
      <c r="G100" s="9" t="s">
        <v>99</v>
      </c>
      <c r="H100" s="13">
        <v>225.24</v>
      </c>
      <c r="I100" s="13">
        <v>225.24</v>
      </c>
      <c r="J100" s="13">
        <v>225.24</v>
      </c>
      <c r="K100" s="13">
        <f t="shared" si="3"/>
        <v>675.72</v>
      </c>
      <c r="L100" s="54"/>
    </row>
    <row r="101" spans="1:12" ht="76.5" customHeight="1" x14ac:dyDescent="0.25">
      <c r="A101" s="35" t="s">
        <v>112</v>
      </c>
      <c r="B101" s="51" t="s">
        <v>113</v>
      </c>
      <c r="C101" s="8" t="s">
        <v>17</v>
      </c>
      <c r="D101" s="9" t="s">
        <v>74</v>
      </c>
      <c r="E101" s="9" t="s">
        <v>91</v>
      </c>
      <c r="F101" s="63" t="s">
        <v>94</v>
      </c>
      <c r="G101" s="8">
        <v>244</v>
      </c>
      <c r="H101" s="13">
        <f>480+240</f>
        <v>720</v>
      </c>
      <c r="I101" s="13">
        <v>480</v>
      </c>
      <c r="J101" s="13">
        <v>480</v>
      </c>
      <c r="K101" s="13">
        <f t="shared" si="3"/>
        <v>1680</v>
      </c>
      <c r="L101" s="54"/>
    </row>
    <row r="102" spans="1:12" ht="76.5" customHeight="1" x14ac:dyDescent="0.25">
      <c r="A102" s="69" t="s">
        <v>114</v>
      </c>
      <c r="B102" s="51" t="s">
        <v>115</v>
      </c>
      <c r="C102" s="8" t="s">
        <v>116</v>
      </c>
      <c r="D102" s="9" t="s">
        <v>74</v>
      </c>
      <c r="E102" s="9" t="s">
        <v>91</v>
      </c>
      <c r="F102" s="9" t="s">
        <v>117</v>
      </c>
      <c r="G102" s="9" t="s">
        <v>99</v>
      </c>
      <c r="H102" s="13"/>
      <c r="I102" s="13"/>
      <c r="J102" s="13"/>
      <c r="K102" s="13">
        <f t="shared" si="3"/>
        <v>0</v>
      </c>
      <c r="L102" s="54"/>
    </row>
    <row r="103" spans="1:12" ht="76.5" customHeight="1" x14ac:dyDescent="0.25">
      <c r="A103" s="69" t="s">
        <v>118</v>
      </c>
      <c r="B103" s="51" t="s">
        <v>119</v>
      </c>
      <c r="C103" s="8" t="s">
        <v>120</v>
      </c>
      <c r="D103" s="9" t="s">
        <v>121</v>
      </c>
      <c r="E103" s="9" t="s">
        <v>91</v>
      </c>
      <c r="F103" s="9" t="s">
        <v>122</v>
      </c>
      <c r="G103" s="9" t="s">
        <v>123</v>
      </c>
      <c r="H103" s="13"/>
      <c r="I103" s="13"/>
      <c r="J103" s="13"/>
      <c r="K103" s="13">
        <f t="shared" si="3"/>
        <v>0</v>
      </c>
      <c r="L103" s="54"/>
    </row>
    <row r="104" spans="1:12" ht="117" customHeight="1" x14ac:dyDescent="0.25">
      <c r="A104" s="69" t="s">
        <v>124</v>
      </c>
      <c r="B104" s="51" t="s">
        <v>119</v>
      </c>
      <c r="C104" s="8" t="s">
        <v>125</v>
      </c>
      <c r="D104" s="9" t="s">
        <v>99</v>
      </c>
      <c r="E104" s="9" t="s">
        <v>91</v>
      </c>
      <c r="F104" s="9" t="s">
        <v>122</v>
      </c>
      <c r="G104" s="9" t="s">
        <v>126</v>
      </c>
      <c r="H104" s="13"/>
      <c r="I104" s="13"/>
      <c r="J104" s="13"/>
      <c r="K104" s="13">
        <f t="shared" si="3"/>
        <v>0</v>
      </c>
      <c r="L104" s="54"/>
    </row>
    <row r="105" spans="1:12" ht="96" customHeight="1" x14ac:dyDescent="0.25">
      <c r="A105" s="69" t="s">
        <v>127</v>
      </c>
      <c r="B105" s="51" t="s">
        <v>128</v>
      </c>
      <c r="C105" s="8" t="s">
        <v>125</v>
      </c>
      <c r="D105" s="9" t="s">
        <v>99</v>
      </c>
      <c r="E105" s="9" t="s">
        <v>91</v>
      </c>
      <c r="F105" s="9" t="s">
        <v>129</v>
      </c>
      <c r="G105" s="9" t="s">
        <v>99</v>
      </c>
      <c r="H105" s="13"/>
      <c r="I105" s="13"/>
      <c r="J105" s="13"/>
      <c r="K105" s="13">
        <f t="shared" si="3"/>
        <v>0</v>
      </c>
      <c r="L105" s="54"/>
    </row>
    <row r="106" spans="1:12" ht="23.25" customHeight="1" x14ac:dyDescent="0.25">
      <c r="A106" s="110" t="s">
        <v>130</v>
      </c>
      <c r="B106" s="110"/>
      <c r="C106" s="74"/>
      <c r="D106" s="74"/>
      <c r="E106" s="74"/>
      <c r="F106" s="75"/>
      <c r="G106" s="74"/>
      <c r="H106" s="13">
        <f>SUM(H87:H105)</f>
        <v>24314.701000000001</v>
      </c>
      <c r="I106" s="13">
        <f>SUM(I87:I105)</f>
        <v>24074.701000000001</v>
      </c>
      <c r="J106" s="13">
        <f>SUM(J87:J105)</f>
        <v>24074.701000000001</v>
      </c>
      <c r="K106" s="13">
        <f>SUM(K87:K105)</f>
        <v>72464.102999999988</v>
      </c>
      <c r="L106" s="38"/>
    </row>
    <row r="107" spans="1:12" ht="20.25" customHeight="1" x14ac:dyDescent="0.25">
      <c r="A107" s="110" t="s">
        <v>131</v>
      </c>
      <c r="B107" s="110"/>
      <c r="C107" s="74"/>
      <c r="D107" s="74"/>
      <c r="E107" s="74"/>
      <c r="F107" s="75"/>
      <c r="G107" s="74"/>
      <c r="H107" s="13">
        <f>H33+H67+H80+H85+H106</f>
        <v>947927.29899999988</v>
      </c>
      <c r="I107" s="13">
        <f>I106+I85+I80+I67+I33</f>
        <v>914727.29899999988</v>
      </c>
      <c r="J107" s="13">
        <f>J106+J85+J80+J67+J33</f>
        <v>914727.29899999988</v>
      </c>
      <c r="K107" s="13">
        <f>K33+K67+K80+K85+K106</f>
        <v>2774467.1534000002</v>
      </c>
      <c r="L107" s="38"/>
    </row>
    <row r="108" spans="1:12" s="79" customFormat="1" x14ac:dyDescent="0.25">
      <c r="A108" s="97"/>
      <c r="B108" s="97"/>
      <c r="C108" s="76"/>
      <c r="D108" s="76"/>
      <c r="E108" s="76"/>
      <c r="F108" s="77"/>
      <c r="G108" s="76"/>
      <c r="H108" s="78"/>
      <c r="I108" s="6"/>
      <c r="J108" s="6"/>
      <c r="K108" s="6"/>
    </row>
    <row r="109" spans="1:12" s="6" customFormat="1" x14ac:dyDescent="0.25">
      <c r="A109" s="98"/>
      <c r="B109" s="98"/>
      <c r="C109" s="80"/>
      <c r="D109" s="80"/>
      <c r="E109" s="80"/>
      <c r="F109" s="81"/>
      <c r="G109" s="80"/>
      <c r="H109" s="82"/>
    </row>
    <row r="110" spans="1:12" x14ac:dyDescent="0.25">
      <c r="A110" s="83"/>
      <c r="C110" s="85"/>
      <c r="D110" s="85"/>
      <c r="E110" s="86"/>
      <c r="F110" s="87" t="s">
        <v>132</v>
      </c>
      <c r="G110" s="85"/>
      <c r="H110" s="88">
        <f>H9+H10+H11+H12+H13+H14+H15+H16+H28+H29+H30+H35+H36+H37+H38+H39+H40+H41+H42+H60+H61+H62+H63+H95+H96+H64+H65+H98+H99+H97</f>
        <v>454889.7</v>
      </c>
      <c r="I110" s="88">
        <f>I9+I10+I11+I12+I13+I14+I15+I16+I28+I29+I30+I35+I36+I37+I38+I39+I40+I41+I42+I60+I61+I62+I63+I95+I96+I64+I65+I98+I99+I97</f>
        <v>454889.7</v>
      </c>
      <c r="J110" s="88">
        <f>J9+J10+J11+J12+J13+J14+J15+J16+J28+J29+J30+J35+J36+J37+J38+J39+J40+J41+J42+J60+J61+J62+J63+J95+J96+J64+J65+J98+J99+J97</f>
        <v>454889.7</v>
      </c>
      <c r="K110" s="88">
        <f>SUM(H110:J110)</f>
        <v>1364669.1</v>
      </c>
    </row>
    <row r="111" spans="1:12" x14ac:dyDescent="0.25">
      <c r="A111" s="83"/>
      <c r="C111" s="85"/>
      <c r="D111" s="85"/>
      <c r="E111" s="85"/>
      <c r="F111" s="87" t="s">
        <v>133</v>
      </c>
      <c r="G111" s="10"/>
      <c r="H111" s="88">
        <f>H107-H110-H112</f>
        <v>493037.59899999987</v>
      </c>
      <c r="I111" s="88">
        <f>I107-I110-I112</f>
        <v>459837.59899999987</v>
      </c>
      <c r="J111" s="88">
        <f>J107-J110-J112</f>
        <v>459837.59899999987</v>
      </c>
      <c r="K111" s="88">
        <f>SUM(H111:J111)</f>
        <v>1412712.7969999996</v>
      </c>
    </row>
    <row r="112" spans="1:12" x14ac:dyDescent="0.25">
      <c r="A112" s="83"/>
      <c r="B112" s="89"/>
      <c r="C112" s="85"/>
      <c r="D112" s="85"/>
      <c r="E112" s="85"/>
      <c r="F112" s="87" t="s">
        <v>134</v>
      </c>
      <c r="G112" s="10"/>
      <c r="H112" s="88">
        <v>0</v>
      </c>
      <c r="I112" s="88">
        <v>0</v>
      </c>
      <c r="J112" s="88">
        <v>0</v>
      </c>
      <c r="K112" s="88">
        <f>SUM(H112:J112)</f>
        <v>0</v>
      </c>
    </row>
    <row r="113" spans="1:14" x14ac:dyDescent="0.25">
      <c r="A113" s="83"/>
      <c r="C113" s="85"/>
      <c r="D113" s="85"/>
      <c r="E113" s="85"/>
      <c r="F113" s="83" t="s">
        <v>135</v>
      </c>
      <c r="G113" s="10"/>
      <c r="I113" s="90"/>
      <c r="J113" s="90"/>
      <c r="K113" s="88"/>
    </row>
    <row r="114" spans="1:14" x14ac:dyDescent="0.25">
      <c r="A114" s="83"/>
      <c r="C114" s="85"/>
      <c r="D114" s="85"/>
      <c r="E114" s="86" t="s">
        <v>136</v>
      </c>
      <c r="G114" s="10"/>
      <c r="H114" s="92">
        <f>H9+H10+H11+H12+H13+H14+H15+H16+H17+H18+H19+H20+H22+H23+H24+H25+H26+H28+H29+H30+H35+H36+H37+H38+H39+H40+H41+H42+H43+H44+H45+H46+H48+H47+H49+H50+H51+H54+H55+H60+H61+H62+H63+H65+H66+H69+H70+H71+H72+H74+H75+H82+H83+H84+H87+H88+H89+H90+H91+H93+H94+H95+H96+H100+H101+H98+H99+H97+H21+H56+H73+H52+H53+H92</f>
        <v>914727.299</v>
      </c>
      <c r="I114" s="92">
        <f>I9+I10+I11+I12+I13+I14+I15+I16+I17+I18+I19+I20+I22+I23+I24+I25+I26+I28+I29+I30+I35+I36+I37+I38+I39+I40+I41+I42+I43+I44+I45+I46+I48+I47+I49+I50+I51+I54+I55+I60+I61+I62+I63+I65+I66+I69+I70+I71+I72+I74+I75+I82+I83+I84+I87+I88+I89+I90+I91+I93+I94+I95+I96+I100+I101+I98+I99+I97+I21+I56+I73+I52+I53+I92</f>
        <v>914727.299</v>
      </c>
      <c r="J114" s="92">
        <f>J9+J10+J11+J12+J13+J14+J15+J16+J17+J18+J19+J20+J22+J23+J24+J25+J26+J28+J29+J30+J35+J36+J37+J38+J39+J40+J41+J42+J43+J44+J45+J46+J48+J47+J49+J50+J51+J54+J55+J60+J61+J62+J63+J65+J66+J69+J70+J71+J72+J74+J75+J82+J83+J84+J87+J88+J89+J90+J91+J93+J94+J95+J96+J100+J101+J98+J99+J97+J21+J56+J73+J52+J53+J92</f>
        <v>914727.299</v>
      </c>
      <c r="K114" s="92">
        <f>K9+K10+K11+K12+K13+K14+K15+K16+K17+K18+K19+K20+K22+K23+K24+K25+K26+K28+K29+K30+K35+K36+K37+K38+K39+K40+K41+K42+K43+K44+K45+K46+K48+K47+K49+K50+K51+K54+K55+K60+K61+K62+K63+K65+K66+K69+K70+K71+K72+K74+K75+K82+K83+K84+K87+K88+K89+K90+K91+K93+K94+K95+K96+K100+K101+K98+K99+K97+K21+K56+K73+K52+K53+K92</f>
        <v>2741267.1534000007</v>
      </c>
      <c r="L114" s="93"/>
      <c r="M114" s="93"/>
      <c r="N114" s="93"/>
    </row>
    <row r="115" spans="1:14" x14ac:dyDescent="0.25">
      <c r="A115" s="83"/>
      <c r="C115" s="85"/>
      <c r="D115" s="85"/>
      <c r="E115" s="86" t="s">
        <v>137</v>
      </c>
      <c r="G115" s="10"/>
      <c r="H115" s="94">
        <f>H27+H57+H59+H76+H79+H58+H77+H78</f>
        <v>33200</v>
      </c>
      <c r="I115" s="94">
        <f>I27+I57+I59</f>
        <v>0</v>
      </c>
      <c r="J115" s="94">
        <f>J27+J57+J59</f>
        <v>0</v>
      </c>
      <c r="K115" s="88">
        <f>SUM(H115:J115)</f>
        <v>33200</v>
      </c>
    </row>
    <row r="116" spans="1:14" x14ac:dyDescent="0.25">
      <c r="A116" s="83"/>
      <c r="C116" s="85"/>
      <c r="D116" s="85"/>
      <c r="E116" s="86" t="s">
        <v>138</v>
      </c>
      <c r="F116" s="83"/>
      <c r="G116" s="85"/>
      <c r="H116" s="95">
        <f>H103+H102</f>
        <v>0</v>
      </c>
      <c r="I116" s="95">
        <f>I103+I102</f>
        <v>0</v>
      </c>
      <c r="J116" s="95">
        <f>J103+J102</f>
        <v>0</v>
      </c>
      <c r="K116" s="88">
        <f>SUM(H116:J116)</f>
        <v>0</v>
      </c>
    </row>
    <row r="117" spans="1:14" x14ac:dyDescent="0.25">
      <c r="A117" s="83"/>
      <c r="C117" s="85"/>
      <c r="D117" s="85"/>
      <c r="E117" s="86" t="s">
        <v>139</v>
      </c>
      <c r="F117" s="83"/>
      <c r="G117" s="85"/>
      <c r="H117" s="95">
        <f>H104+H105</f>
        <v>0</v>
      </c>
      <c r="I117" s="95">
        <f t="shared" ref="I117:J117" si="5">I104+I105</f>
        <v>0</v>
      </c>
      <c r="J117" s="95">
        <f t="shared" si="5"/>
        <v>0</v>
      </c>
      <c r="K117" s="88">
        <f>SUM(H117:J117)</f>
        <v>0</v>
      </c>
    </row>
    <row r="118" spans="1:14" x14ac:dyDescent="0.25">
      <c r="A118" s="83"/>
      <c r="C118" s="85"/>
      <c r="D118" s="85"/>
      <c r="E118" s="86" t="s">
        <v>140</v>
      </c>
      <c r="F118" s="83"/>
      <c r="G118" s="85"/>
      <c r="I118" s="90"/>
      <c r="J118" s="90"/>
    </row>
    <row r="119" spans="1:14" x14ac:dyDescent="0.25">
      <c r="A119" s="83"/>
      <c r="C119" s="85"/>
      <c r="D119" s="85"/>
      <c r="E119" s="85"/>
      <c r="F119" s="83"/>
      <c r="G119" s="85"/>
    </row>
    <row r="120" spans="1:14" x14ac:dyDescent="0.25">
      <c r="A120" s="83"/>
      <c r="C120" s="85"/>
      <c r="D120" s="85"/>
      <c r="E120" s="85"/>
      <c r="F120" s="83"/>
      <c r="G120" s="85"/>
    </row>
    <row r="121" spans="1:14" x14ac:dyDescent="0.25">
      <c r="A121" s="83"/>
      <c r="C121" s="85"/>
      <c r="D121" s="85"/>
      <c r="E121" s="85"/>
      <c r="F121" s="83"/>
      <c r="G121" s="85"/>
    </row>
    <row r="122" spans="1:14" x14ac:dyDescent="0.25">
      <c r="A122" s="83"/>
      <c r="C122" s="85"/>
      <c r="D122" s="85"/>
      <c r="E122" s="85"/>
      <c r="F122" s="83"/>
      <c r="G122" s="85"/>
    </row>
    <row r="123" spans="1:14" x14ac:dyDescent="0.25">
      <c r="A123" s="83"/>
      <c r="C123" s="85"/>
      <c r="D123" s="85"/>
      <c r="E123" s="85"/>
      <c r="F123" s="83"/>
      <c r="G123" s="85"/>
    </row>
    <row r="124" spans="1:14" x14ac:dyDescent="0.25">
      <c r="A124" s="83"/>
      <c r="C124" s="85"/>
      <c r="D124" s="85"/>
      <c r="E124" s="85"/>
      <c r="F124" s="83"/>
      <c r="G124" s="85"/>
    </row>
    <row r="125" spans="1:14" x14ac:dyDescent="0.25">
      <c r="A125" s="83"/>
      <c r="C125" s="85"/>
      <c r="D125" s="85"/>
      <c r="E125" s="85"/>
      <c r="F125" s="83"/>
      <c r="G125" s="85"/>
    </row>
    <row r="126" spans="1:14" x14ac:dyDescent="0.25">
      <c r="A126" s="83"/>
      <c r="C126" s="85"/>
      <c r="D126" s="85"/>
      <c r="E126" s="85"/>
      <c r="F126" s="83"/>
      <c r="G126" s="85"/>
    </row>
    <row r="127" spans="1:14" x14ac:dyDescent="0.25">
      <c r="A127" s="83"/>
      <c r="C127" s="85"/>
      <c r="D127" s="85"/>
      <c r="E127" s="85"/>
      <c r="F127" s="83"/>
      <c r="G127" s="85"/>
    </row>
    <row r="128" spans="1:14" x14ac:dyDescent="0.25">
      <c r="A128" s="83"/>
      <c r="C128" s="85"/>
      <c r="D128" s="85"/>
      <c r="E128" s="85"/>
      <c r="F128" s="83"/>
      <c r="G128" s="85"/>
    </row>
    <row r="129" spans="1:7" x14ac:dyDescent="0.25">
      <c r="A129" s="83"/>
      <c r="C129" s="85"/>
      <c r="D129" s="85"/>
      <c r="E129" s="85"/>
      <c r="F129" s="83"/>
      <c r="G129" s="85"/>
    </row>
    <row r="130" spans="1:7" x14ac:dyDescent="0.25">
      <c r="A130" s="83"/>
      <c r="C130" s="85"/>
      <c r="D130" s="85"/>
      <c r="E130" s="85"/>
      <c r="F130" s="83"/>
      <c r="G130" s="85"/>
    </row>
    <row r="131" spans="1:7" x14ac:dyDescent="0.25">
      <c r="A131" s="83"/>
      <c r="C131" s="85"/>
      <c r="D131" s="85"/>
      <c r="E131" s="85"/>
      <c r="F131" s="83"/>
      <c r="G131" s="85"/>
    </row>
    <row r="132" spans="1:7" x14ac:dyDescent="0.25">
      <c r="A132" s="83"/>
      <c r="C132" s="85"/>
      <c r="D132" s="85"/>
      <c r="E132" s="85"/>
      <c r="F132" s="83"/>
      <c r="G132" s="85"/>
    </row>
    <row r="133" spans="1:7" x14ac:dyDescent="0.25">
      <c r="A133" s="83"/>
      <c r="C133" s="85"/>
      <c r="D133" s="85"/>
      <c r="E133" s="85"/>
      <c r="F133" s="83"/>
      <c r="G133" s="85"/>
    </row>
    <row r="134" spans="1:7" x14ac:dyDescent="0.25">
      <c r="A134" s="83"/>
      <c r="C134" s="85"/>
      <c r="D134" s="85"/>
      <c r="E134" s="85"/>
      <c r="F134" s="83"/>
      <c r="G134" s="85"/>
    </row>
    <row r="135" spans="1:7" x14ac:dyDescent="0.25">
      <c r="A135" s="83"/>
      <c r="C135" s="85"/>
      <c r="D135" s="85"/>
      <c r="E135" s="85"/>
      <c r="F135" s="83"/>
      <c r="G135" s="85"/>
    </row>
    <row r="136" spans="1:7" x14ac:dyDescent="0.25">
      <c r="A136" s="83"/>
      <c r="C136" s="85"/>
      <c r="D136" s="85"/>
      <c r="E136" s="85"/>
      <c r="F136" s="83"/>
      <c r="G136" s="85"/>
    </row>
    <row r="137" spans="1:7" x14ac:dyDescent="0.25">
      <c r="A137" s="83"/>
      <c r="C137" s="85"/>
      <c r="D137" s="85"/>
      <c r="E137" s="85"/>
      <c r="F137" s="83"/>
      <c r="G137" s="85"/>
    </row>
    <row r="138" spans="1:7" x14ac:dyDescent="0.25">
      <c r="A138" s="83"/>
      <c r="C138" s="85"/>
      <c r="D138" s="85"/>
      <c r="E138" s="85"/>
      <c r="F138" s="83"/>
      <c r="G138" s="85"/>
    </row>
    <row r="139" spans="1:7" x14ac:dyDescent="0.25">
      <c r="A139" s="83"/>
      <c r="C139" s="85"/>
      <c r="D139" s="85"/>
      <c r="E139" s="85"/>
      <c r="F139" s="83"/>
      <c r="G139" s="85"/>
    </row>
    <row r="140" spans="1:7" x14ac:dyDescent="0.25">
      <c r="A140" s="83"/>
      <c r="C140" s="85"/>
      <c r="D140" s="85"/>
      <c r="E140" s="85"/>
      <c r="F140" s="83"/>
      <c r="G140" s="85"/>
    </row>
    <row r="141" spans="1:7" x14ac:dyDescent="0.25">
      <c r="A141" s="83"/>
      <c r="C141" s="85"/>
      <c r="D141" s="85"/>
      <c r="E141" s="85"/>
      <c r="F141" s="83"/>
      <c r="G141" s="85"/>
    </row>
    <row r="142" spans="1:7" x14ac:dyDescent="0.25">
      <c r="A142" s="83"/>
      <c r="C142" s="85"/>
      <c r="D142" s="85"/>
      <c r="E142" s="85"/>
      <c r="F142" s="83"/>
      <c r="G142" s="85"/>
    </row>
    <row r="143" spans="1:7" x14ac:dyDescent="0.25">
      <c r="A143" s="83"/>
      <c r="C143" s="85"/>
      <c r="D143" s="85"/>
      <c r="E143" s="85"/>
      <c r="F143" s="83"/>
      <c r="G143" s="85"/>
    </row>
    <row r="144" spans="1:7" x14ac:dyDescent="0.25">
      <c r="A144" s="83"/>
      <c r="C144" s="85"/>
      <c r="D144" s="85"/>
      <c r="E144" s="85"/>
      <c r="F144" s="83"/>
      <c r="G144" s="85"/>
    </row>
    <row r="145" spans="1:7" x14ac:dyDescent="0.25">
      <c r="A145" s="83"/>
      <c r="C145" s="85"/>
      <c r="D145" s="85"/>
      <c r="E145" s="85"/>
      <c r="F145" s="83"/>
      <c r="G145" s="85"/>
    </row>
    <row r="146" spans="1:7" x14ac:dyDescent="0.25">
      <c r="A146" s="83"/>
      <c r="C146" s="85"/>
      <c r="D146" s="85"/>
      <c r="E146" s="85"/>
      <c r="F146" s="83"/>
      <c r="G146" s="85"/>
    </row>
    <row r="147" spans="1:7" x14ac:dyDescent="0.25">
      <c r="A147" s="83"/>
      <c r="C147" s="85"/>
      <c r="D147" s="85"/>
      <c r="E147" s="85"/>
      <c r="F147" s="83"/>
      <c r="G147" s="85"/>
    </row>
  </sheetData>
  <autoFilter ref="A5:O107"/>
  <mergeCells count="103">
    <mergeCell ref="K2:L2"/>
    <mergeCell ref="A3:L3"/>
    <mergeCell ref="A4:A5"/>
    <mergeCell ref="B4:B5"/>
    <mergeCell ref="C4:C5"/>
    <mergeCell ref="D4:G4"/>
    <mergeCell ref="H4:K4"/>
    <mergeCell ref="L4:L5"/>
    <mergeCell ref="F13:F16"/>
    <mergeCell ref="A17:A27"/>
    <mergeCell ref="B17:B27"/>
    <mergeCell ref="C17:C26"/>
    <mergeCell ref="D17:D26"/>
    <mergeCell ref="E17:E26"/>
    <mergeCell ref="F17:F23"/>
    <mergeCell ref="A6:L6"/>
    <mergeCell ref="A7:L7"/>
    <mergeCell ref="A8:L8"/>
    <mergeCell ref="A9:A16"/>
    <mergeCell ref="B9:B16"/>
    <mergeCell ref="C9:C16"/>
    <mergeCell ref="D9:D16"/>
    <mergeCell ref="E9:E16"/>
    <mergeCell ref="F9:F12"/>
    <mergeCell ref="L9:L25"/>
    <mergeCell ref="L28:L29"/>
    <mergeCell ref="A33:B33"/>
    <mergeCell ref="A34:L34"/>
    <mergeCell ref="A35:A42"/>
    <mergeCell ref="B35:B42"/>
    <mergeCell ref="C35:C42"/>
    <mergeCell ref="D35:D42"/>
    <mergeCell ref="E35:E42"/>
    <mergeCell ref="F35:F38"/>
    <mergeCell ref="L35:L50"/>
    <mergeCell ref="A28:A29"/>
    <mergeCell ref="B28:B29"/>
    <mergeCell ref="C28:C29"/>
    <mergeCell ref="D28:D29"/>
    <mergeCell ref="E28:E29"/>
    <mergeCell ref="F28:F29"/>
    <mergeCell ref="L52:L56"/>
    <mergeCell ref="A57:A58"/>
    <mergeCell ref="B57:B58"/>
    <mergeCell ref="C57:C58"/>
    <mergeCell ref="D57:D58"/>
    <mergeCell ref="E57:E58"/>
    <mergeCell ref="F57:F58"/>
    <mergeCell ref="F39:F42"/>
    <mergeCell ref="A43:A56"/>
    <mergeCell ref="B43:B56"/>
    <mergeCell ref="C43:C56"/>
    <mergeCell ref="D43:D56"/>
    <mergeCell ref="E43:E56"/>
    <mergeCell ref="F43:F50"/>
    <mergeCell ref="F52:F56"/>
    <mergeCell ref="F82:F84"/>
    <mergeCell ref="L82:L84"/>
    <mergeCell ref="A76:A79"/>
    <mergeCell ref="B76:B79"/>
    <mergeCell ref="C76:C79"/>
    <mergeCell ref="D76:D79"/>
    <mergeCell ref="E76:E79"/>
    <mergeCell ref="F76:F77"/>
    <mergeCell ref="L60:L63"/>
    <mergeCell ref="A67:B67"/>
    <mergeCell ref="A69:A75"/>
    <mergeCell ref="B69:B75"/>
    <mergeCell ref="C69:C75"/>
    <mergeCell ref="D69:D75"/>
    <mergeCell ref="E69:E75"/>
    <mergeCell ref="F69:F75"/>
    <mergeCell ref="L69:L75"/>
    <mergeCell ref="A60:A63"/>
    <mergeCell ref="B60:B63"/>
    <mergeCell ref="C60:C63"/>
    <mergeCell ref="D60:D63"/>
    <mergeCell ref="E60:E63"/>
    <mergeCell ref="F60:F63"/>
    <mergeCell ref="A108:B108"/>
    <mergeCell ref="A109:B109"/>
    <mergeCell ref="K1:L1"/>
    <mergeCell ref="L87:L96"/>
    <mergeCell ref="A96:A99"/>
    <mergeCell ref="B96:B99"/>
    <mergeCell ref="C96:C99"/>
    <mergeCell ref="A106:B106"/>
    <mergeCell ref="A107:B107"/>
    <mergeCell ref="A85:B85"/>
    <mergeCell ref="A86:H86"/>
    <mergeCell ref="A87:A93"/>
    <mergeCell ref="B87:B93"/>
    <mergeCell ref="C87:C93"/>
    <mergeCell ref="D87:D93"/>
    <mergeCell ref="E87:E93"/>
    <mergeCell ref="F87:F90"/>
    <mergeCell ref="A80:B80"/>
    <mergeCell ref="A81:L81"/>
    <mergeCell ref="A82:A84"/>
    <mergeCell ref="B82:B84"/>
    <mergeCell ref="C82:C84"/>
    <mergeCell ref="D82:D84"/>
    <mergeCell ref="E82:E84"/>
  </mergeCells>
  <printOptions gridLines="1"/>
  <pageMargins left="0.59055118110236227" right="0.39370078740157483" top="0.39370078740157483" bottom="0.19685039370078741" header="0.39370078740157483" footer="0.19685039370078741"/>
  <pageSetup paperSize="9" scale="54" fitToHeight="4" orientation="landscape" r:id="rId1"/>
  <headerFooter differentFirst="1"/>
  <rowBreaks count="2" manualBreakCount="2">
    <brk id="35" max="11" man="1"/>
    <brk id="6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 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Секретарь</cp:lastModifiedBy>
  <cp:lastPrinted>2019-06-07T07:57:12Z</cp:lastPrinted>
  <dcterms:created xsi:type="dcterms:W3CDTF">2019-04-02T03:50:48Z</dcterms:created>
  <dcterms:modified xsi:type="dcterms:W3CDTF">2019-06-07T07:58:53Z</dcterms:modified>
</cp:coreProperties>
</file>