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1625" tabRatio="864" activeTab="9"/>
  </bookViews>
  <sheets>
    <sheet name="пр 1 к ПП" sheetId="23" r:id="rId1"/>
    <sheet name="пр 1 к ПП 2" sheetId="24" r:id="rId2"/>
    <sheet name="пр 1 к ПП 3" sheetId="25" r:id="rId3"/>
    <sheet name="пр 2 к Пор" sheetId="1" r:id="rId4"/>
    <sheet name="пр к пасп" sheetId="2" r:id="rId5"/>
    <sheet name="пр 4 к Пор" sheetId="22" r:id="rId6"/>
    <sheet name="пр 5 к Пор" sheetId="4" r:id="rId7"/>
    <sheet name="пр 6 к Пор" sheetId="15" r:id="rId8"/>
    <sheet name="пр 7 к Пор" sheetId="17" r:id="rId9"/>
    <sheet name="пр 2 к ПП 1" sheetId="18" r:id="rId10"/>
    <sheet name="пр 2 к ПП 2" sheetId="19" r:id="rId11"/>
    <sheet name="пр 2 к ПП 3" sheetId="20" r:id="rId12"/>
    <sheet name="ОМ пр" sheetId="21" r:id="rId13"/>
    <sheet name="пр к ОМ" sheetId="9" r:id="rId14"/>
    <sheet name="пр 9 к Пор" sheetId="10" r:id="rId15"/>
    <sheet name="пр 10 к Пор" sheetId="11" r:id="rId16"/>
    <sheet name="пр 11 к Пор" sheetId="12" r:id="rId17"/>
    <sheet name="пр 12 к Пор" sheetId="13" r:id="rId18"/>
    <sheet name="пр 13 к Пор" sheetId="14" r:id="rId19"/>
  </sheets>
  <definedNames>
    <definedName name="_xlnm._FilterDatabase" localSheetId="9" hidden="1">'пр 2 к ПП 1'!$A$4:$O$103</definedName>
    <definedName name="Z_2166B299_1DBB_4BE8_98C9_E9EFB21DCA26_.wvu.FilterData" localSheetId="9" hidden="1">'пр 2 к ПП 1'!$A$4:$O$103</definedName>
    <definedName name="Z_2715DACA_7FC2_4162_875B_92B3FB82D8B1_.wvu.FilterData" localSheetId="9" hidden="1">'пр 2 к ПП 1'!$A$4:$O$103</definedName>
    <definedName name="Z_29BFB567_1C85_481C_A8AF_8210D8E0792F_.wvu.FilterData" localSheetId="9" hidden="1">'пр 2 к ПП 1'!$A$4:$O$103</definedName>
    <definedName name="Z_3AB5DFBB_09FD_4C2F_9D3D_E333A248F7A4_.wvu.FilterData" localSheetId="9" hidden="1">'пр 2 к ПП 1'!$A$4:$O$103</definedName>
    <definedName name="Z_3AB5DFBB_09FD_4C2F_9D3D_E333A248F7A4_.wvu.PrintArea" localSheetId="12" hidden="1">'ОМ пр'!$A$1:$L$10</definedName>
    <definedName name="Z_3AB5DFBB_09FD_4C2F_9D3D_E333A248F7A4_.wvu.PrintArea" localSheetId="9" hidden="1">'пр 2 к ПП 1'!$A$1:$L$105</definedName>
    <definedName name="Z_3AB5DFBB_09FD_4C2F_9D3D_E333A248F7A4_.wvu.PrintArea" localSheetId="10" hidden="1">'пр 2 к ПП 2'!$A$1:$L$26</definedName>
    <definedName name="Z_3AB5DFBB_09FD_4C2F_9D3D_E333A248F7A4_.wvu.PrintArea" localSheetId="11" hidden="1">'пр 2 к ПП 3'!$A$1:$L$22</definedName>
    <definedName name="Z_3AB5DFBB_09FD_4C2F_9D3D_E333A248F7A4_.wvu.PrintArea" localSheetId="7" hidden="1">'пр 6 к Пор'!$B$1:$L$28</definedName>
    <definedName name="Z_3AB5DFBB_09FD_4C2F_9D3D_E333A248F7A4_.wvu.PrintArea" localSheetId="8" hidden="1">'пр 7 к Пор'!$B$1:$H$44</definedName>
    <definedName name="Z_3AB5DFBB_09FD_4C2F_9D3D_E333A248F7A4_.wvu.PrintTitles" localSheetId="12" hidden="1">'ОМ пр'!$A$3:$IT$4</definedName>
    <definedName name="Z_3AB5DFBB_09FD_4C2F_9D3D_E333A248F7A4_.wvu.PrintTitles" localSheetId="9" hidden="1">'пр 2 к ПП 1'!$A$3:$IV$4</definedName>
    <definedName name="Z_3AB5DFBB_09FD_4C2F_9D3D_E333A248F7A4_.wvu.PrintTitles" localSheetId="10" hidden="1">'пр 2 к ПП 2'!$A$3:$IV$4</definedName>
    <definedName name="Z_3AB5DFBB_09FD_4C2F_9D3D_E333A248F7A4_.wvu.PrintTitles" localSheetId="11" hidden="1">'пр 2 к ПП 3'!$A$3:$IV$4</definedName>
    <definedName name="Z_3AB5DFBB_09FD_4C2F_9D3D_E333A248F7A4_.wvu.PrintTitles" localSheetId="7" hidden="1">'пр 6 к Пор'!$A$5:$IV$6</definedName>
    <definedName name="Z_3AB5DFBB_09FD_4C2F_9D3D_E333A248F7A4_.wvu.PrintTitles" localSheetId="8" hidden="1">'пр 7 к Пор'!$B$5:$IW$6</definedName>
    <definedName name="Z_3AB5DFBB_09FD_4C2F_9D3D_E333A248F7A4_.wvu.Rows" localSheetId="12" hidden="1">'ОМ пр'!#REF!,'ОМ пр'!#REF!</definedName>
    <definedName name="Z_3AB5DFBB_09FD_4C2F_9D3D_E333A248F7A4_.wvu.Rows" localSheetId="9" hidden="1">'пр 2 к ПП 1'!#REF!,'пр 2 к ПП 1'!#REF!,'пр 2 к ПП 1'!#REF!,'пр 2 к ПП 1'!#REF!,'пр 2 к ПП 1'!#REF!</definedName>
    <definedName name="Z_3AB5DFBB_09FD_4C2F_9D3D_E333A248F7A4_.wvu.Rows" localSheetId="10" hidden="1">'пр 2 к ПП 2'!#REF!,'пр 2 к ПП 2'!#REF!,'пр 2 к ПП 2'!#REF!,'пр 2 к ПП 2'!#REF!,'пр 2 к ПП 2'!#REF!,'пр 2 к ПП 2'!#REF!,'пр 2 к ПП 2'!$A$17:$IV$17,'пр 2 к ПП 2'!$A$24:$IV$25</definedName>
    <definedName name="Z_3AB5DFBB_09FD_4C2F_9D3D_E333A248F7A4_.wvu.Rows" localSheetId="11" hidden="1">'пр 2 к ПП 3'!#REF!,'пр 2 к ПП 3'!#REF!</definedName>
    <definedName name="Z_4767DD30_F6FB_4FF0_A429_8866A8232500_.wvu.FilterData" localSheetId="9" hidden="1">'пр 2 к ПП 1'!$A$4:$O$103</definedName>
    <definedName name="Z_4767DD30_F6FB_4FF0_A429_8866A8232500_.wvu.PrintArea" localSheetId="12" hidden="1">'ОМ пр'!$A$1:$L$10</definedName>
    <definedName name="Z_4767DD30_F6FB_4FF0_A429_8866A8232500_.wvu.PrintArea" localSheetId="9" hidden="1">'пр 2 к ПП 1'!$A$1:$L$105</definedName>
    <definedName name="Z_4767DD30_F6FB_4FF0_A429_8866A8232500_.wvu.PrintArea" localSheetId="10" hidden="1">'пр 2 к ПП 2'!$A$1:$L$26</definedName>
    <definedName name="Z_4767DD30_F6FB_4FF0_A429_8866A8232500_.wvu.PrintArea" localSheetId="11" hidden="1">'пр 2 к ПП 3'!$A$1:$L$22</definedName>
    <definedName name="Z_4767DD30_F6FB_4FF0_A429_8866A8232500_.wvu.PrintArea" localSheetId="7" hidden="1">'пр 6 к Пор'!$B$1:$L$28</definedName>
    <definedName name="Z_4767DD30_F6FB_4FF0_A429_8866A8232500_.wvu.PrintArea" localSheetId="8" hidden="1">'пр 7 к Пор'!$B$1:$H$44</definedName>
    <definedName name="Z_4767DD30_F6FB_4FF0_A429_8866A8232500_.wvu.PrintTitles" localSheetId="12" hidden="1">'ОМ пр'!$A$3:$IT$4</definedName>
    <definedName name="Z_4767DD30_F6FB_4FF0_A429_8866A8232500_.wvu.PrintTitles" localSheetId="9" hidden="1">'пр 2 к ПП 1'!$A$3:$IV$4</definedName>
    <definedName name="Z_4767DD30_F6FB_4FF0_A429_8866A8232500_.wvu.PrintTitles" localSheetId="10" hidden="1">'пр 2 к ПП 2'!$A$3:$IV$4</definedName>
    <definedName name="Z_4767DD30_F6FB_4FF0_A429_8866A8232500_.wvu.PrintTitles" localSheetId="11" hidden="1">'пр 2 к ПП 3'!$A$3:$IV$4</definedName>
    <definedName name="Z_4767DD30_F6FB_4FF0_A429_8866A8232500_.wvu.PrintTitles" localSheetId="7" hidden="1">'пр 6 к Пор'!$A$5:$IV$6</definedName>
    <definedName name="Z_4767DD30_F6FB_4FF0_A429_8866A8232500_.wvu.PrintTitles" localSheetId="8" hidden="1">'пр 7 к Пор'!$B$5:$IW$6</definedName>
    <definedName name="Z_4767DD30_F6FB_4FF0_A429_8866A8232500_.wvu.Rows" localSheetId="12" hidden="1">'ОМ пр'!#REF!,'ОМ пр'!#REF!</definedName>
    <definedName name="Z_4767DD30_F6FB_4FF0_A429_8866A8232500_.wvu.Rows" localSheetId="9" hidden="1">'пр 2 к ПП 1'!$A$11:$IV$11,'пр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10" hidden="1">'пр 2 к ПП 2'!#REF!,'пр 2 к ПП 2'!#REF!,'пр 2 к ПП 2'!#REF!,'пр 2 к ПП 2'!#REF!,'пр 2 к ПП 2'!#REF!,'пр 2 к ПП 2'!#REF!,'пр 2 к ПП 2'!$A$17:$IV$17,'пр 2 к ПП 2'!$A$24:$IV$25</definedName>
    <definedName name="Z_4767DD30_F6FB_4FF0_A429_8866A8232500_.wvu.Rows" localSheetId="11" hidden="1">'пр 2 к ПП 3'!#REF!,'пр 2 к ПП 3'!#REF!</definedName>
    <definedName name="Z_484BD7FD_1D3D_4528_954E_A98D5B59AC9C_.wvu.FilterData" localSheetId="9" hidden="1">'пр 2 к ПП 1'!$A$4:$O$103</definedName>
    <definedName name="Z_7C917F30_361A_4C86_9002_2134EAE2E3CF_.wvu.FilterData" localSheetId="9" hidden="1">'пр 2 к ПП 1'!$A$4:$O$103</definedName>
    <definedName name="Z_7C917F30_361A_4C86_9002_2134EAE2E3CF_.wvu.PrintArea" localSheetId="9" hidden="1">'пр 2 к ПП 1'!$A$1:$L$105</definedName>
    <definedName name="Z_7C917F30_361A_4C86_9002_2134EAE2E3CF_.wvu.PrintArea" localSheetId="8" hidden="1">'пр 7 к Пор'!$B$1:$H$44</definedName>
    <definedName name="Z_7C917F30_361A_4C86_9002_2134EAE2E3CF_.wvu.PrintTitles" localSheetId="12" hidden="1">'ОМ пр'!$A$3:$IT$4</definedName>
    <definedName name="Z_7C917F30_361A_4C86_9002_2134EAE2E3CF_.wvu.PrintTitles" localSheetId="9" hidden="1">'пр 2 к ПП 1'!$A$3:$IV$4</definedName>
    <definedName name="Z_7C917F30_361A_4C86_9002_2134EAE2E3CF_.wvu.PrintTitles" localSheetId="10" hidden="1">'пр 2 к ПП 2'!$A$3:$IV$4</definedName>
    <definedName name="Z_7C917F30_361A_4C86_9002_2134EAE2E3CF_.wvu.PrintTitles" localSheetId="11" hidden="1">'пр 2 к ПП 3'!$A$3:$IV$4</definedName>
    <definedName name="Z_7C917F30_361A_4C86_9002_2134EAE2E3CF_.wvu.PrintTitles" localSheetId="8" hidden="1">'пр 7 к Пор'!$B$5:$IW$6</definedName>
    <definedName name="Z_7C917F30_361A_4C86_9002_2134EAE2E3CF_.wvu.Rows" localSheetId="12" hidden="1">'ОМ пр'!#REF!,'ОМ пр'!#REF!</definedName>
    <definedName name="Z_7C917F30_361A_4C86_9002_2134EAE2E3CF_.wvu.Rows" localSheetId="9" hidden="1">'пр 2 к ПП 1'!$A$11:$IV$11,'пр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10" hidden="1">'пр 2 к ПП 2'!#REF!,'пр 2 к ПП 2'!#REF!,'пр 2 к ПП 2'!#REF!,'пр 2 к ПП 2'!#REF!,'пр 2 к ПП 2'!$A$24:$IV$25</definedName>
    <definedName name="Z_7C917F30_361A_4C86_9002_2134EAE2E3CF_.wvu.Rows" localSheetId="11" hidden="1">'пр 2 к ПП 3'!#REF!,'пр 2 к ПП 3'!#REF!</definedName>
    <definedName name="Z_81F2AFB8_21DA_4513_90AB_0A09D7D72D56_.wvu.FilterData" localSheetId="9" hidden="1">'пр 2 к ПП 1'!$A$4:$O$103</definedName>
    <definedName name="Z_AD6F79BD_847B_4421_A1AA_268A55FACAB4_.wvu.FilterData" localSheetId="9" hidden="1">'пр 2 к ПП 1'!$A$4:$O$103</definedName>
    <definedName name="Z_B45C2115_52AF_4E7B_8578_551FB3CF371E_.wvu.FilterData" localSheetId="9" hidden="1">'пр 2 к ПП 1'!$A$4:$O$103</definedName>
    <definedName name="Z_C75D4C66_EC35_48DB_8FCD_E29923CDB091_.wvu.FilterData" localSheetId="9" hidden="1">'пр 2 к ПП 1'!$A$4:$O$103</definedName>
    <definedName name="Z_CDE1D6F6_68DF_42F8_B01A_FF6465B24CCD_.wvu.FilterData" localSheetId="9" hidden="1">'пр 2 к ПП 1'!$A$4:$O$103</definedName>
    <definedName name="Z_CDE1D6F6_68DF_42F8_B01A_FF6465B24CCD_.wvu.PrintArea" localSheetId="12" hidden="1">'ОМ пр'!$A$1:$L$10</definedName>
    <definedName name="Z_CDE1D6F6_68DF_42F8_B01A_FF6465B24CCD_.wvu.PrintArea" localSheetId="9" hidden="1">'пр 2 к ПП 1'!$A$1:$L$105</definedName>
    <definedName name="Z_CDE1D6F6_68DF_42F8_B01A_FF6465B24CCD_.wvu.PrintArea" localSheetId="10" hidden="1">'пр 2 к ПП 2'!$A$1:$L$26</definedName>
    <definedName name="Z_CDE1D6F6_68DF_42F8_B01A_FF6465B24CCD_.wvu.PrintArea" localSheetId="11" hidden="1">'пр 2 к ПП 3'!$A$1:$L$22</definedName>
    <definedName name="Z_CDE1D6F6_68DF_42F8_B01A_FF6465B24CCD_.wvu.PrintArea" localSheetId="7" hidden="1">'пр 6 к Пор'!$B$1:$L$28</definedName>
    <definedName name="Z_CDE1D6F6_68DF_42F8_B01A_FF6465B24CCD_.wvu.PrintArea" localSheetId="8" hidden="1">'пр 7 к Пор'!$B$1:$H$44</definedName>
    <definedName name="Z_CDE1D6F6_68DF_42F8_B01A_FF6465B24CCD_.wvu.PrintTitles" localSheetId="12" hidden="1">'ОМ пр'!$A$3:$IT$4</definedName>
    <definedName name="Z_CDE1D6F6_68DF_42F8_B01A_FF6465B24CCD_.wvu.PrintTitles" localSheetId="9" hidden="1">'пр 2 к ПП 1'!$A$3:$IV$4</definedName>
    <definedName name="Z_CDE1D6F6_68DF_42F8_B01A_FF6465B24CCD_.wvu.PrintTitles" localSheetId="10" hidden="1">'пр 2 к ПП 2'!$A$3:$IV$4</definedName>
    <definedName name="Z_CDE1D6F6_68DF_42F8_B01A_FF6465B24CCD_.wvu.PrintTitles" localSheetId="11" hidden="1">'пр 2 к ПП 3'!$A$3:$IV$4</definedName>
    <definedName name="Z_CDE1D6F6_68DF_42F8_B01A_FF6465B24CCD_.wvu.PrintTitles" localSheetId="7" hidden="1">'пр 6 к Пор'!$A$5:$IV$6</definedName>
    <definedName name="Z_CDE1D6F6_68DF_42F8_B01A_FF6465B24CCD_.wvu.PrintTitles" localSheetId="8" hidden="1">'пр 7 к Пор'!$B$5:$IW$6</definedName>
    <definedName name="Z_CDE1D6F6_68DF_42F8_B01A_FF6465B24CCD_.wvu.Rows" localSheetId="12" hidden="1">'ОМ пр'!#REF!,'ОМ пр'!#REF!</definedName>
    <definedName name="Z_CDE1D6F6_68DF_42F8_B01A_FF6465B24CCD_.wvu.Rows" localSheetId="10" hidden="1">'пр 2 к ПП 2'!#REF!,'пр 2 к ПП 2'!#REF!,'пр 2 к ПП 2'!#REF!,'пр 2 к ПП 2'!#REF!,'пр 2 к ПП 2'!#REF!,'пр 2 к ПП 2'!#REF!,'пр 2 к ПП 2'!$A$17:$IV$17,'пр 2 к ПП 2'!$A$24:$IV$25</definedName>
    <definedName name="Z_CDE1D6F6_68DF_42F8_B01A_FF6465B24CCD_.wvu.Rows" localSheetId="11" hidden="1">'пр 2 к ПП 3'!#REF!,'пр 2 к ПП 3'!#REF!</definedName>
    <definedName name="Z_D97B14A5_4ECD_4EB7_B8A7_D41E462F19A2_.wvu.FilterData" localSheetId="9" hidden="1">'пр 2 к ПП 1'!$A$4:$O$103</definedName>
    <definedName name="Z_FAC3C627_8E23_41AB_B3FB_95B33614D8DB_.wvu.FilterData" localSheetId="9" hidden="1">'пр 2 к ПП 1'!$A$4:$O$103</definedName>
    <definedName name="_xlnm.Print_Titles" localSheetId="15">'пр 10 к Пор'!$18:$22</definedName>
    <definedName name="_xlnm.Print_Titles" localSheetId="16">'пр 11 к Пор'!$17:$20</definedName>
    <definedName name="_xlnm.Print_Titles" localSheetId="18">'пр 13 к Пор'!$14:$16</definedName>
    <definedName name="_xlnm.Print_Titles" localSheetId="3">'пр 2 к Пор'!$13:$15</definedName>
    <definedName name="_xlnm.Print_Titles" localSheetId="6">'пр 5 к Пор'!$16:$18</definedName>
    <definedName name="_xlnm.Print_Titles" localSheetId="14">'пр 9 к Пор'!$16:$19</definedName>
    <definedName name="_xlnm.Print_Area" localSheetId="18">'пр 13 к Пор'!$A$1:$F$35</definedName>
    <definedName name="_xlnm.Print_Area" localSheetId="10">'пр 2 к ПП 2'!$A$1:$L$34</definedName>
    <definedName name="_xlnm.Print_Area" localSheetId="11">'пр 2 к ПП 3'!$A$1:$L$22</definedName>
    <definedName name="_xlnm.Print_Area" localSheetId="6">'пр 5 к Пор'!$A$1:$J$83</definedName>
    <definedName name="_xlnm.Print_Area" localSheetId="7">'пр 6 к Пор'!$B$1:$L$30</definedName>
    <definedName name="_xlnm.Print_Area" localSheetId="8">'пр 7 к Пор'!$A$1:$H$46</definedName>
    <definedName name="_xlnm.Print_Area" localSheetId="4">'пр к пасп'!$A$1:$M$23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8"/>
  <c r="H19"/>
  <c r="H79" l="1"/>
  <c r="H78"/>
  <c r="I110"/>
  <c r="J110"/>
  <c r="H111"/>
  <c r="H76"/>
  <c r="K75"/>
  <c r="K16" i="20"/>
  <c r="K7" i="21"/>
  <c r="H24" i="18"/>
  <c r="K88"/>
  <c r="H92"/>
  <c r="K17" i="20"/>
  <c r="K89" i="18"/>
  <c r="K87"/>
  <c r="K46"/>
  <c r="H110" l="1"/>
  <c r="K93"/>
  <c r="K94"/>
  <c r="K95"/>
  <c r="I16" i="15"/>
  <c r="I106" i="18"/>
  <c r="J106"/>
  <c r="G18" i="17" s="1"/>
  <c r="H106" i="18"/>
  <c r="E18" i="17" s="1"/>
  <c r="G42"/>
  <c r="G36" s="1"/>
  <c r="H41"/>
  <c r="H39"/>
  <c r="H38"/>
  <c r="H37"/>
  <c r="J9" i="21"/>
  <c r="K30" i="15" s="1"/>
  <c r="K28" s="1"/>
  <c r="I9" i="21"/>
  <c r="J30" i="15" s="1"/>
  <c r="J28" s="1"/>
  <c r="H9" i="21"/>
  <c r="E42" i="17" s="1"/>
  <c r="E36" s="1"/>
  <c r="K8" i="21"/>
  <c r="K6"/>
  <c r="I33" i="19"/>
  <c r="J23" i="15" s="1"/>
  <c r="J33" i="19"/>
  <c r="K23" i="15" s="1"/>
  <c r="H33" i="19"/>
  <c r="I23" i="15" s="1"/>
  <c r="J18"/>
  <c r="K18"/>
  <c r="I18"/>
  <c r="I113" i="18"/>
  <c r="J17" i="15" s="1"/>
  <c r="J113" i="18"/>
  <c r="K17" i="15" s="1"/>
  <c r="K12" s="1"/>
  <c r="H113" i="18"/>
  <c r="I17" i="15" s="1"/>
  <c r="I20"/>
  <c r="K74" i="18"/>
  <c r="K84"/>
  <c r="K72"/>
  <c r="K48"/>
  <c r="K47"/>
  <c r="K21"/>
  <c r="F17" i="17"/>
  <c r="G17"/>
  <c r="E17"/>
  <c r="K29" i="20"/>
  <c r="J27"/>
  <c r="I27"/>
  <c r="H27"/>
  <c r="J26"/>
  <c r="I26"/>
  <c r="H26"/>
  <c r="J25"/>
  <c r="I25"/>
  <c r="H25"/>
  <c r="J21"/>
  <c r="G33" i="17" s="1"/>
  <c r="G29" s="1"/>
  <c r="I21" i="20"/>
  <c r="F33" i="17" s="1"/>
  <c r="F29" s="1"/>
  <c r="H21" i="20"/>
  <c r="E33" i="17" s="1"/>
  <c r="K20" i="20"/>
  <c r="K18"/>
  <c r="K15"/>
  <c r="K14"/>
  <c r="K13"/>
  <c r="K12"/>
  <c r="K11"/>
  <c r="K10"/>
  <c r="K9"/>
  <c r="K8"/>
  <c r="J34" i="19"/>
  <c r="K24" i="15" s="1"/>
  <c r="I34" i="19"/>
  <c r="J24" i="15" s="1"/>
  <c r="H34" i="19"/>
  <c r="I24" i="15" s="1"/>
  <c r="J29" i="19"/>
  <c r="G26" i="17" s="1"/>
  <c r="I29" i="19"/>
  <c r="F26" i="17" s="1"/>
  <c r="H29" i="19"/>
  <c r="J27"/>
  <c r="G24" i="17" s="1"/>
  <c r="G10" s="1"/>
  <c r="I27" i="19"/>
  <c r="F24" i="17" s="1"/>
  <c r="H27" i="19"/>
  <c r="H24"/>
  <c r="J22"/>
  <c r="I22"/>
  <c r="H22"/>
  <c r="K21"/>
  <c r="K20"/>
  <c r="J18"/>
  <c r="I18"/>
  <c r="H18"/>
  <c r="K17"/>
  <c r="K16"/>
  <c r="K15"/>
  <c r="K13"/>
  <c r="K12"/>
  <c r="J10"/>
  <c r="I10"/>
  <c r="H10"/>
  <c r="K9"/>
  <c r="K8"/>
  <c r="J112" i="18"/>
  <c r="K19" i="15" s="1"/>
  <c r="K11" s="1"/>
  <c r="I112" i="18"/>
  <c r="J19" i="15" s="1"/>
  <c r="H112" i="18"/>
  <c r="I19" i="15" s="1"/>
  <c r="J111" i="18"/>
  <c r="K20" i="15" s="1"/>
  <c r="I111" i="18"/>
  <c r="J20" i="15" s="1"/>
  <c r="G21" i="17"/>
  <c r="G14" s="1"/>
  <c r="E21"/>
  <c r="J102" i="18"/>
  <c r="I102"/>
  <c r="H102"/>
  <c r="K101"/>
  <c r="K100"/>
  <c r="K99"/>
  <c r="K98"/>
  <c r="K97"/>
  <c r="K96"/>
  <c r="K92"/>
  <c r="K91"/>
  <c r="K90"/>
  <c r="K86"/>
  <c r="K85"/>
  <c r="K83"/>
  <c r="J81"/>
  <c r="I81"/>
  <c r="H81"/>
  <c r="K80"/>
  <c r="K79"/>
  <c r="K78"/>
  <c r="J76"/>
  <c r="I76"/>
  <c r="K73"/>
  <c r="K70"/>
  <c r="K69"/>
  <c r="K68"/>
  <c r="K67"/>
  <c r="J65"/>
  <c r="I65"/>
  <c r="H65"/>
  <c r="K64"/>
  <c r="K63"/>
  <c r="K62"/>
  <c r="K61"/>
  <c r="K59"/>
  <c r="K58"/>
  <c r="K57"/>
  <c r="K56"/>
  <c r="K55"/>
  <c r="K54"/>
  <c r="K53"/>
  <c r="K52"/>
  <c r="K51"/>
  <c r="K50"/>
  <c r="K49"/>
  <c r="K45"/>
  <c r="K44"/>
  <c r="K43"/>
  <c r="K42"/>
  <c r="K41"/>
  <c r="K40"/>
  <c r="K39"/>
  <c r="K38"/>
  <c r="K37"/>
  <c r="K36"/>
  <c r="K35"/>
  <c r="K34"/>
  <c r="J32"/>
  <c r="I32"/>
  <c r="H32"/>
  <c r="K31"/>
  <c r="K30"/>
  <c r="K29"/>
  <c r="K28"/>
  <c r="K27"/>
  <c r="K26"/>
  <c r="K25"/>
  <c r="K24"/>
  <c r="K23"/>
  <c r="K22"/>
  <c r="K19"/>
  <c r="K18"/>
  <c r="K17"/>
  <c r="K16"/>
  <c r="K15"/>
  <c r="K14"/>
  <c r="K13"/>
  <c r="K12"/>
  <c r="K11"/>
  <c r="K10"/>
  <c r="K9"/>
  <c r="K8"/>
  <c r="H35" i="17"/>
  <c r="H32"/>
  <c r="H31"/>
  <c r="H30"/>
  <c r="H28"/>
  <c r="H23"/>
  <c r="H16"/>
  <c r="F13"/>
  <c r="H9"/>
  <c r="I28" i="19" l="1"/>
  <c r="F25" i="17" s="1"/>
  <c r="I23" i="19"/>
  <c r="H28"/>
  <c r="E25" i="17" s="1"/>
  <c r="H23" i="19"/>
  <c r="J28"/>
  <c r="G25" i="17" s="1"/>
  <c r="J23" i="19"/>
  <c r="K110" i="18"/>
  <c r="K18" i="19"/>
  <c r="I30" i="15"/>
  <c r="K10"/>
  <c r="F42" i="17"/>
  <c r="F36" s="1"/>
  <c r="H36" s="1"/>
  <c r="J10" i="15"/>
  <c r="E14" i="17"/>
  <c r="J16" i="15"/>
  <c r="I10"/>
  <c r="H25" i="19"/>
  <c r="J28" i="20"/>
  <c r="J21" i="15"/>
  <c r="H28" i="20"/>
  <c r="I14" i="15"/>
  <c r="H40" i="17"/>
  <c r="L30" i="15"/>
  <c r="L28" s="1"/>
  <c r="K9" i="21"/>
  <c r="K21" i="15"/>
  <c r="I28"/>
  <c r="K16"/>
  <c r="K14" s="1"/>
  <c r="K65" i="18"/>
  <c r="K76"/>
  <c r="K81"/>
  <c r="K22" i="19"/>
  <c r="K27"/>
  <c r="I28" i="20"/>
  <c r="H30"/>
  <c r="J30"/>
  <c r="K33" i="19"/>
  <c r="K29"/>
  <c r="K34"/>
  <c r="H103" i="18"/>
  <c r="H107" s="1"/>
  <c r="E19" i="17" s="1"/>
  <c r="E15" s="1"/>
  <c r="I12" i="15"/>
  <c r="I11"/>
  <c r="E29" i="17"/>
  <c r="H29" s="1"/>
  <c r="H33"/>
  <c r="K13" i="15"/>
  <c r="K32" i="18"/>
  <c r="K102"/>
  <c r="I103"/>
  <c r="I107" s="1"/>
  <c r="J103"/>
  <c r="J107" s="1"/>
  <c r="K106"/>
  <c r="K108"/>
  <c r="K111"/>
  <c r="K112"/>
  <c r="K113"/>
  <c r="K10" i="19"/>
  <c r="K21" i="20"/>
  <c r="K26"/>
  <c r="K27"/>
  <c r="L20" i="15"/>
  <c r="L19"/>
  <c r="J13"/>
  <c r="J12"/>
  <c r="I21"/>
  <c r="I27"/>
  <c r="I25" s="1"/>
  <c r="K27"/>
  <c r="K25" s="1"/>
  <c r="J27"/>
  <c r="J25" s="1"/>
  <c r="F21" i="17"/>
  <c r="F18"/>
  <c r="H18" s="1"/>
  <c r="E24"/>
  <c r="E10" s="1"/>
  <c r="E26"/>
  <c r="H26" s="1"/>
  <c r="H17"/>
  <c r="I30" i="20"/>
  <c r="K25"/>
  <c r="K28" i="19"/>
  <c r="G22" i="17"/>
  <c r="H27"/>
  <c r="E13"/>
  <c r="G13"/>
  <c r="F10"/>
  <c r="E11"/>
  <c r="G11"/>
  <c r="H20"/>
  <c r="H25"/>
  <c r="H34"/>
  <c r="F22"/>
  <c r="J11" i="15"/>
  <c r="L18"/>
  <c r="H42" i="17" l="1"/>
  <c r="K23" i="19"/>
  <c r="J9" i="15"/>
  <c r="J7" s="1"/>
  <c r="L10"/>
  <c r="K9"/>
  <c r="K7" s="1"/>
  <c r="K28" i="20"/>
  <c r="L12" i="15"/>
  <c r="H21" i="17"/>
  <c r="F14"/>
  <c r="H14" s="1"/>
  <c r="L16" i="15"/>
  <c r="G19" i="17"/>
  <c r="G12" s="1"/>
  <c r="G8" s="1"/>
  <c r="F19"/>
  <c r="F12" s="1"/>
  <c r="K103" i="18"/>
  <c r="L27" i="15"/>
  <c r="L25" s="1"/>
  <c r="H24" i="17"/>
  <c r="K30" i="20"/>
  <c r="H10" i="17"/>
  <c r="E22"/>
  <c r="J14" i="15"/>
  <c r="L23"/>
  <c r="I9"/>
  <c r="L11"/>
  <c r="F11" i="17"/>
  <c r="H11" s="1"/>
  <c r="L24" i="15"/>
  <c r="I13"/>
  <c r="L13" s="1"/>
  <c r="E12" i="17"/>
  <c r="E8" s="1"/>
  <c r="K107" i="18"/>
  <c r="L17" i="15"/>
  <c r="H13" i="17"/>
  <c r="H22"/>
  <c r="F8" l="1"/>
  <c r="L9" i="15"/>
  <c r="I7"/>
  <c r="G15" i="17"/>
  <c r="F15"/>
  <c r="H19"/>
  <c r="H12"/>
  <c r="L21" i="15"/>
  <c r="L14"/>
  <c r="H8" i="17" l="1"/>
  <c r="L7" i="15"/>
  <c r="H15" i="17"/>
</calcChain>
</file>

<file path=xl/sharedStrings.xml><?xml version="1.0" encoding="utf-8"?>
<sst xmlns="http://schemas.openxmlformats.org/spreadsheetml/2006/main" count="1541" uniqueCount="533">
  <si>
    <t>о разработке муниципальных</t>
  </si>
  <si>
    <t>программ Туруханского района,</t>
  </si>
  <si>
    <t>их формирования и реализации</t>
  </si>
  <si>
    <t>ИНФОРМАЦИЯ</t>
  </si>
  <si>
    <t>О СВОДНЫХ ПОКАЗАТЕЛЯХ ГОСУДАРСТВЕННЫХ ЗАДАНИЙ</t>
  </si>
  <si>
    <t>Наименование государственной услуги (работы)</t>
  </si>
  <si>
    <t>Наименование и значение показателя объема государственной услуги (работы)</t>
  </si>
  <si>
    <t>Значение показателя объема государственной услуги (работы) по годам реализации программы</t>
  </si>
  <si>
    <t>очередной финансовый год</t>
  </si>
  <si>
    <t>1-й год планового периода</t>
  </si>
  <si>
    <t>2-й год планового периода</t>
  </si>
  <si>
    <t>Государственная услуга (работа) 1</t>
  </si>
  <si>
    <t>содержание государственной услуги (работы)</t>
  </si>
  <si>
    <t>наименование и значение показателя 1</t>
  </si>
  <si>
    <t>...</t>
  </si>
  <si>
    <t>наименование и значение показателя n</t>
  </si>
  <si>
    <t>Расходы районного бюджета на оказание (выполнение) государственной услуги (работы), тыс. руб.</t>
  </si>
  <si>
    <t>Государственная услуга (работа) 2</t>
  </si>
  <si>
    <t>и т.д. по государственным услугам (работам)</t>
  </si>
  <si>
    <t>Руководитель структурного подразделения администрации  Туруханского района - 
ответственного исполнителя муниципальной программы  Туруханского района</t>
  </si>
  <si>
    <t>(подпись)</t>
  </si>
  <si>
    <t>(ФИО)</t>
  </si>
  <si>
    <t>Приложение № 2</t>
  </si>
  <si>
    <t>к Порядку принятия решений</t>
  </si>
  <si>
    <r>
      <t>Содержание государственной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</si>
  <si>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>Содержание государственной услуги (работы) указывается по каждой реестровой записи.</t>
    </r>
  </si>
  <si>
    <t>ПЕРЕЧЕНЬ</t>
  </si>
  <si>
    <t>Единица измерения</t>
  </si>
  <si>
    <t>1-й год</t>
  </si>
  <si>
    <t>первый год планового периода</t>
  </si>
  <si>
    <t>второй год планового периода</t>
  </si>
  <si>
    <t>1.1.</t>
  </si>
  <si>
    <t>Цели, целевые показатели муниципальной программы Туруханского района</t>
  </si>
  <si>
    <t>Год, предшествующий реализации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</si>
  <si>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</si>
  <si>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</si>
  <si>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</si>
  <si>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</si>
  <si>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</si>
  <si>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</si>
  <si>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к паспорту муниципальной</t>
  </si>
  <si>
    <t>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</si>
  <si>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</si>
  <si>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</si>
  <si>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</si>
  <si>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</si>
  <si>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</si>
  <si>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Подпрограмма n</t>
  </si>
  <si>
    <t>Отдельное мероприятие муниципальной программы Туруханского района 1</t>
  </si>
  <si>
    <t>Отдельное мероприятие муниципальной программы Туруханского района n</t>
  </si>
  <si>
    <t>Приложение № 4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</si>
  <si>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</si>
  <si>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</si>
  <si>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</si>
  <si>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Туруханского района</t>
  </si>
  <si>
    <t>№ п/п</t>
  </si>
  <si>
    <t>(тыс. рублей)</t>
  </si>
  <si>
    <t>Мощность объекта с указанием ед. измерения</t>
  </si>
  <si>
    <t>Предельная сметная стоимость объекта</t>
  </si>
  <si>
    <t>Фактическое финансирование всего на 01.01 очередного финансового года</t>
  </si>
  <si>
    <t>Объем бюджетных ассигнований, в том числе по годам</t>
  </si>
  <si>
    <t>Наименование подпрограммы 1</t>
  </si>
  <si>
    <t>Главный распорядитель 1</t>
  </si>
  <si>
    <t>Наименование мероприятия 1</t>
  </si>
  <si>
    <t>Объект 1</t>
  </si>
  <si>
    <t>в том числе:</t>
  </si>
  <si>
    <t>федеральный бюджет</t>
  </si>
  <si>
    <t>краевой бюджет</t>
  </si>
  <si>
    <t>бюджеты муниципальных образований Красноярского края</t>
  </si>
  <si>
    <t>внебюджетные источники</t>
  </si>
  <si>
    <t>Объект 2</t>
  </si>
  <si>
    <t>Заказчик 2</t>
  </si>
  <si>
    <t>Итого по мероприятию 1</t>
  </si>
  <si>
    <t>Наименование мероприятия 2</t>
  </si>
  <si>
    <t>Главный распорядитель 2</t>
  </si>
  <si>
    <t>Итого по подпрограмме 1</t>
  </si>
  <si>
    <t>Наименование подпрограммы 2</t>
  </si>
  <si>
    <t>Итого по программе</t>
  </si>
  <si>
    <t>Приложение № 5</t>
  </si>
  <si>
    <t>объектов недвижимого имущества муниципальной</t>
  </si>
  <si>
    <t>собственности Туруханского района, подлежащих строительству,</t>
  </si>
  <si>
    <t>реконструкции, техническому перевооружению или приобретению</t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</si>
  <si>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1"/>
        <charset val="204"/>
      </rPr>
      <t>1</t>
    </r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</si>
  <si>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2"/>
        <charset val="204"/>
      </rPr>
      <t>1</t>
    </r>
  </si>
  <si>
    <r>
      <t>Годы строительства, реконструкции, технического перевооружения (приобретения)</t>
    </r>
    <r>
      <rPr>
        <vertAlign val="superscript"/>
        <sz val="12"/>
        <rFont val="Times New Roman"/>
        <family val="2"/>
        <charset val="204"/>
      </rPr>
      <t>2</t>
    </r>
  </si>
  <si>
    <r>
      <t>Остаток стоимости объекта в ценах государственных контрактов на 01.01 очередного финансового года</t>
    </r>
    <r>
      <rPr>
        <vertAlign val="superscript"/>
        <sz val="12"/>
        <rFont val="Times New Roman"/>
        <family val="2"/>
        <charset val="204"/>
      </rPr>
      <t>3</t>
    </r>
  </si>
  <si>
    <r>
      <t>Заказчик 1</t>
    </r>
    <r>
      <rPr>
        <vertAlign val="superscript"/>
        <sz val="12"/>
        <rFont val="Times New Roman"/>
        <family val="2"/>
        <charset val="204"/>
      </rPr>
      <t>4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</si>
  <si>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Указываются наименование объекта недвижимого имущества согласно разработанной проектной документации (заданию на разработку проектной документации) либо основные характеристики объекта недвижимого имущества, планируемого к приобретению.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</si>
  <si>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Срок строительства (реконструкции, технического перевооружения) объекта с учетом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</si>
  <si>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1"/>
        <rFont val="Times New Roman"/>
        <family val="2"/>
        <charset val="204"/>
      </rPr>
      <t>3</t>
    </r>
    <r>
      <rPr>
        <sz val="11"/>
        <rFont val="Times New Roman"/>
        <family val="2"/>
        <charset val="204"/>
      </rPr>
      <t>При разработке проектной документации ориентировочно.</t>
    </r>
  </si>
  <si>
    <r>
      <rPr>
        <vertAlign val="superscript"/>
        <sz val="11"/>
        <rFont val="Times New Roman"/>
        <family val="2"/>
        <charset val="204"/>
      </rPr>
      <t>4</t>
    </r>
    <r>
      <rPr>
        <sz val="11"/>
        <rFont val="Times New Roman"/>
        <family val="2"/>
        <charset val="204"/>
      </rPr>
      <t>В качестве заказчика выступают органы исполнительной власти Красноярского края, краевые государственные казенные учреждения, являющиеся получателями средств районного бюджета и самостоятельно осуществляющие бюджетные инвестиции в объекты муниципальной собственности Туруханского района, либо краевые государственные бюджетные и автономные учреждения, краевые унитарные предприятия, которым органами исполнительной власти Красноярского края на безвозмездной основе на основании соглашений переданы полномочия государственного заказчика по заключению и исполнению от имени Красноярского края государственных контрактов при осуществлении бюджетных инвестиций в объекты муниципальной собственности Туруханского района, а также являющиеся получателями субсидии из районного бюджета на осуществление капитальных вложений в объекты капитального строительства муниципальной собственности Туруханского района или приобретение объектов недвижимого имущества в государственную собственность Красноярского края.</t>
    </r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</si>
  <si>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</si>
  <si>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</si>
  <si>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</si>
  <si>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</si>
  <si>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</si>
  <si>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</si>
  <si>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</si>
  <si>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</si>
  <si>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</si>
  <si>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</si>
  <si>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</si>
  <si>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</si>
  <si>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</t>
  </si>
  <si>
    <t>Муниципальная программа Туруханского района</t>
  </si>
  <si>
    <t>районный бюджет</t>
  </si>
  <si>
    <r>
      <t>федеральный бюджет</t>
    </r>
    <r>
      <rPr>
        <vertAlign val="superscript"/>
        <sz val="12"/>
        <rFont val="Times New Roman"/>
        <family val="2"/>
        <charset val="204"/>
      </rPr>
      <t>1</t>
    </r>
  </si>
  <si>
    <r>
      <t>бюджеты муниципальных образований Туруханского района</t>
    </r>
    <r>
      <rPr>
        <vertAlign val="superscript"/>
        <sz val="12"/>
        <rFont val="Times New Roman"/>
        <family val="2"/>
        <charset val="204"/>
      </rPr>
      <t>2</t>
    </r>
  </si>
  <si>
    <r>
      <t>краевой бюджет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</si>
  <si>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</si>
  <si>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t>Цель, показатели результативности</t>
  </si>
  <si>
    <t>Источник информации</t>
  </si>
  <si>
    <t>Годы реализации подпрограммы</t>
  </si>
  <si>
    <t>муниципальной программы</t>
  </si>
  <si>
    <t>и значения показателей результативности подпрограммы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</si>
  <si>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</si>
  <si>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</si>
  <si>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</si>
  <si>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Задача 1</t>
  </si>
  <si>
    <t>Годы реализации программы</t>
  </si>
  <si>
    <t>показателей результативности</t>
  </si>
  <si>
    <t>Цель, целевые показатели, задачи, показатели результативности</t>
  </si>
  <si>
    <t>Ед. измерения</t>
  </si>
  <si>
    <t>Весовой критерий</t>
  </si>
  <si>
    <t>Год, предшествующий отчетному году</t>
  </si>
  <si>
    <t>Отчетный год реализации муниципальной программы Туруханского района</t>
  </si>
  <si>
    <t>Плановый период</t>
  </si>
  <si>
    <t>январь - июнь</t>
  </si>
  <si>
    <t>значение на конец года</t>
  </si>
  <si>
    <t>факт</t>
  </si>
  <si>
    <t>2-й год</t>
  </si>
  <si>
    <t>Цель</t>
  </si>
  <si>
    <t>Целевые показатели</t>
  </si>
  <si>
    <t>Подпрограмма 1.1</t>
  </si>
  <si>
    <t>Показатели</t>
  </si>
  <si>
    <t>Подпрограмма 1.n</t>
  </si>
  <si>
    <t>и т.д. по целям и задачам</t>
  </si>
  <si>
    <t>Приложение № 10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</si>
  <si>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</si>
  <si>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Расходы по годам</t>
  </si>
  <si>
    <t>Примечание</t>
  </si>
  <si>
    <t>год, предшествующий отчетному году реализации программы</t>
  </si>
  <si>
    <t>отчетный год реализации муниципальной программы Туруханского района</t>
  </si>
  <si>
    <t>плановый период</t>
  </si>
  <si>
    <t>Приложение № 11</t>
  </si>
  <si>
    <t>Статус</t>
  </si>
  <si>
    <t>Источники финансирования</t>
  </si>
  <si>
    <t>бюджеты муниципальных образований</t>
  </si>
  <si>
    <t>Приложение № 12</t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</si>
  <si>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</si>
  <si>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</si>
  <si>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</si>
  <si>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t xml:space="preserve">                                 (наименование программы)</t>
  </si>
  <si>
    <t>Остаток сметной стоимости на 01.01.20__ г.</t>
  </si>
  <si>
    <t>План на 20__ г.</t>
  </si>
  <si>
    <t>Финансирование за январь - _______ 20__ г.</t>
  </si>
  <si>
    <t>Фактическое освоение за январь - _____ 20__ г.</t>
  </si>
  <si>
    <t>Виды выполненных работ за январь - _____ 20__ г.</t>
  </si>
  <si>
    <t>в ценах 2001 г.</t>
  </si>
  <si>
    <t>в ценах контракта на 01.01.20__ г.</t>
  </si>
  <si>
    <t>аванс</t>
  </si>
  <si>
    <t>лимит</t>
  </si>
  <si>
    <t>Заказчик 1</t>
  </si>
  <si>
    <t>бюджет муниципального образования</t>
  </si>
  <si>
    <t>главный распорядитель 1</t>
  </si>
  <si>
    <t>главный распорядитель 2</t>
  </si>
  <si>
    <t>за январь - __________________ 20__ г. (нарастающим итогом)</t>
  </si>
  <si>
    <t>Приложение № 13</t>
  </si>
  <si>
    <r>
      <t>Годы строительства (приобретения)</t>
    </r>
    <r>
      <rPr>
        <vertAlign val="superscript"/>
        <sz val="12"/>
        <rFont val="Times New Roman"/>
        <family val="1"/>
        <charset val="204"/>
      </rPr>
      <t>2</t>
    </r>
  </si>
  <si>
    <r>
      <t>Сметная стоимость по утвержденной ПСД, всего</t>
    </r>
    <r>
      <rPr>
        <vertAlign val="superscript"/>
        <sz val="12"/>
        <rFont val="Times New Roman"/>
        <family val="1"/>
        <charset val="204"/>
      </rPr>
      <t>3</t>
    </r>
  </si>
  <si>
    <t>об использовании бюджетных ассигнований районного бюджета и иных средств на реализацию</t>
  </si>
  <si>
    <t>по объектам недвижимого имущества муниицпальной собственности Туруханского района, подлежащим строительству,</t>
  </si>
  <si>
    <t>реконструкции, техническому перевооружению или приобретению, включенным в муниципальную программу</t>
  </si>
  <si>
    <t>Туруханского района ________________________________________</t>
  </si>
  <si>
    <t>с указанием плановых и фактических значений</t>
  </si>
  <si>
    <t xml:space="preserve"> муниципальной программы Туруханского района  _________________________________________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</si>
  <si>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</si>
  <si>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</si>
  <si>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 xml:space="preserve">муниципальной программы Туруханского района _____________________________________________________  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</si>
  <si>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</si>
  <si>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</si>
  <si>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>о целевых показателях муниципальной программы Туруханского района</t>
  </si>
  <si>
    <t>__________________________________________________</t>
  </si>
  <si>
    <t>(наименование программы)</t>
  </si>
  <si>
    <t xml:space="preserve"> и показателях результативности подпрограмм и отдельных мероприятий програмы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</si>
  <si>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Указывается согласно разработанной проектной документации (заданию на разработку проектной документации) наименование объекта либо основные характеристики объекта недвижимого имущества, планируемого к приобретению.</t>
    </r>
  </si>
  <si>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Срок строительства (реконструкции, технического перевооружения) объекта с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</si>
  <si>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При разработке проектной документации - ориентировочно. В случае приобретения объектов недвижимого имущества графы 5, 6, 7, 8 не заполняются.</t>
    </r>
  </si>
  <si>
    <t>Наименование муниципальной услуги (работы)</t>
  </si>
  <si>
    <t>Наименование и значение показателя объема муниципальной услуги (работы)</t>
  </si>
  <si>
    <t>содержание муниципальной услуги (работы)</t>
  </si>
  <si>
    <t>Расходы районного бюджета на оказание (выполнение) муниципальной услуги (работы), тыс. руб.</t>
  </si>
  <si>
    <t>Муниципальная услуга (работа) 1</t>
  </si>
  <si>
    <t>Муниципальная услуга (работа) 2</t>
  </si>
  <si>
    <t>И т.д. по муниципальным услугам (работам)</t>
  </si>
  <si>
    <t xml:space="preserve">сводных показателей муниципальных заданий </t>
  </si>
  <si>
    <t>о планируемых и фактически достигнутых значениях</t>
  </si>
  <si>
    <r>
      <t>Содержание муниципальной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</si>
  <si>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4"/>
        <rFont val="Times New Roman"/>
        <family val="2"/>
        <charset val="204"/>
      </rPr>
      <t>1</t>
    </r>
    <r>
      <rPr>
        <sz val="14"/>
        <rFont val="Times New Roman"/>
        <family val="2"/>
        <charset val="204"/>
      </rPr>
      <t>Содержание муниципальной услуги (работы) указывается по каждой реестровой записи.</t>
    </r>
  </si>
  <si>
    <t>Приложение № 9</t>
  </si>
  <si>
    <t>2014 год</t>
  </si>
  <si>
    <t>2015 год</t>
  </si>
  <si>
    <t>2017 год</t>
  </si>
  <si>
    <t>2018 год</t>
  </si>
  <si>
    <t>2019 год</t>
  </si>
  <si>
    <t>2020 год</t>
  </si>
  <si>
    <t>2025 год</t>
  </si>
  <si>
    <t>2030 год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</si>
  <si>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t>
  </si>
  <si>
    <t>%</t>
  </si>
  <si>
    <t>1.2.</t>
  </si>
  <si>
    <t>Удельный вес воспитанников дошкольных образовательных организаций, расположенных на территорииТурухаснкого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территорииТуруханского района</t>
  </si>
  <si>
    <t>-</t>
  </si>
  <si>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</si>
  <si>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</si>
  <si>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</si>
  <si>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Рз Пр</t>
  </si>
  <si>
    <t>Итого на период</t>
  </si>
  <si>
    <t>Муниципальная программа</t>
  </si>
  <si>
    <t xml:space="preserve">«Развитие образования Туруханского района» 
</t>
  </si>
  <si>
    <t>всего расходное обязательство по программе</t>
  </si>
  <si>
    <t>243</t>
  </si>
  <si>
    <t>247</t>
  </si>
  <si>
    <t>242</t>
  </si>
  <si>
    <t>244</t>
  </si>
  <si>
    <t>Администрация Туруханского района</t>
  </si>
  <si>
    <t>241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</si>
  <si>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</si>
  <si>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</si>
  <si>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</si>
  <si>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</si>
  <si>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</si>
  <si>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Информация о ресурсном обеспечении муниципальной программы Туруханского района "Развитие образования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</si>
  <si>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</si>
  <si>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</si>
  <si>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 xml:space="preserve">«Развитие образования» 
</t>
  </si>
  <si>
    <t>Всего</t>
  </si>
  <si>
    <t xml:space="preserve"> </t>
  </si>
  <si>
    <t>Информация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поступившие из бюджетов других уровней бюджетной системы, бюджетов государственных внебюджетных фондов)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</si>
  <si>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</si>
  <si>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</si>
  <si>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</si>
  <si>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</si>
  <si>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</si>
  <si>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</si>
  <si>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</si>
  <si>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</si>
  <si>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</si>
  <si>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1093 ребенка получат услуги дошкольного образования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</si>
  <si>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</si>
  <si>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</si>
  <si>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</si>
  <si>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</si>
  <si>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</si>
  <si>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</si>
  <si>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</si>
  <si>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Ремонт ограждения с обустройством септика в филиале ТМДОУ "Северок" - филиал д/с "Елочка"; ремонт ТМДОУ "Северок"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</si>
  <si>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</si>
  <si>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</si>
  <si>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</si>
  <si>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</si>
  <si>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</si>
  <si>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</si>
  <si>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</si>
  <si>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</si>
  <si>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Без взимания родительской платы в муниципальных дошкольных образовательных учреждениях (группах) будет содержаться в 2014 году - 22 ребенка и до 35 детей в 2015-2017 годах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</si>
  <si>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</si>
  <si>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</si>
  <si>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</si>
  <si>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</si>
  <si>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</si>
  <si>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</si>
  <si>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</si>
  <si>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</si>
  <si>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</si>
  <si>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</si>
  <si>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</si>
  <si>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</si>
  <si>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</si>
  <si>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</si>
  <si>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</si>
  <si>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</si>
  <si>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</si>
  <si>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</si>
  <si>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</si>
  <si>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</si>
  <si>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</si>
  <si>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Обеспечение питанием, одеждой, обувью, мягким и жестким инвентарем обучающихся с ограниченными возможностями здоровья, проживающих в интернатах при школах</t>
  </si>
  <si>
    <t xml:space="preserve">0110075920 </t>
  </si>
  <si>
    <t>3 ребенка в Фарковском интернате при школе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</si>
  <si>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</si>
  <si>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</si>
  <si>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</si>
  <si>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</si>
  <si>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</si>
  <si>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</si>
  <si>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</si>
  <si>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</si>
  <si>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</si>
  <si>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</si>
  <si>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</si>
  <si>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</si>
  <si>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</si>
  <si>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</si>
  <si>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</si>
  <si>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</si>
  <si>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</si>
  <si>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</si>
  <si>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</si>
  <si>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</si>
  <si>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</si>
  <si>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</si>
  <si>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</si>
  <si>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5.3</t>
  </si>
  <si>
    <t>5.4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</si>
  <si>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</si>
  <si>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</si>
  <si>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</si>
  <si>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</si>
  <si>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</si>
  <si>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0110080650</t>
  </si>
  <si>
    <t>5.7</t>
  </si>
  <si>
    <t>Организация отдыха подростков и молодежи в профильных палаточных лагерях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</si>
  <si>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</si>
  <si>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</si>
  <si>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</si>
  <si>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0110082800</t>
  </si>
  <si>
    <t>540</t>
  </si>
  <si>
    <t>5.9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</si>
  <si>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</si>
  <si>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</si>
  <si>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</si>
  <si>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</si>
  <si>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</si>
  <si>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</si>
  <si>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</si>
  <si>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</si>
  <si>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администрация</t>
  </si>
  <si>
    <t>управление культуры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</si>
  <si>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</si>
  <si>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</si>
  <si>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</si>
  <si>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</si>
  <si>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</si>
  <si>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</si>
  <si>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</si>
  <si>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</t>
  </si>
  <si>
    <t>1.2</t>
  </si>
  <si>
    <t>Профилактика безнадзорности правонарушений</t>
  </si>
  <si>
    <t>01 13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</si>
  <si>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</si>
  <si>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</si>
  <si>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</si>
  <si>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</si>
  <si>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</si>
  <si>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</si>
  <si>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</si>
  <si>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</si>
  <si>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129</t>
  </si>
  <si>
    <t>122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</si>
  <si>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</si>
  <si>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</si>
  <si>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01200R0820</t>
  </si>
  <si>
    <t>412</t>
  </si>
  <si>
    <t>Приобретены жилых помещенийне менее чем для 4 детей-сирот и детей, оставшихся без попечения родителей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</si>
  <si>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</si>
  <si>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</si>
  <si>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</si>
  <si>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</si>
  <si>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</si>
  <si>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</si>
  <si>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</si>
  <si>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</si>
  <si>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</si>
  <si>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</si>
  <si>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</si>
  <si>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>Финансово-экономическое обеспечение 50 учреждений;
Количество проведенных в соответствии с законодательством процедур проверок - не менее 2 ежегодно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</si>
  <si>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</si>
  <si>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</si>
  <si>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</si>
  <si>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0250027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</si>
  <si>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</si>
  <si>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</si>
  <si>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</si>
  <si>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</si>
  <si>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Цель: государственная поддержка детей - сирот, детей, оставшихся без попечения родителей</t>
  </si>
  <si>
    <t>2.1.</t>
  </si>
  <si>
    <t>3.1.</t>
  </si>
  <si>
    <t>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</si>
  <si>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чел.</t>
  </si>
  <si>
    <t>Организация деятельности аппарата управления образования Администрации Туруханского района и учреждений, обеспечивающих деятельность образовательных учреждений</t>
  </si>
  <si>
    <t xml:space="preserve">Приложение № 6
к муниципальной программе 
«Развитие образования Туруханского района» </t>
  </si>
  <si>
    <r>
      <t xml:space="preserve">2016 год </t>
    </r>
    <r>
      <rPr>
        <vertAlign val="superscript"/>
        <sz val="12"/>
        <rFont val="Times New Roman"/>
        <family val="2"/>
        <charset val="204"/>
      </rPr>
      <t>1</t>
    </r>
  </si>
  <si>
    <t>Приложение № 1
к подпрограмме 1 «Развитие дошкольного, общего и дополнительного образования»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</si>
  <si>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</si>
  <si>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Приложение 1 
к подпрограмме 3 «Обеспечение реализации муниципальной программы»</t>
  </si>
  <si>
    <t>Цель: обеспечение высокого качества образования, соответствующего потребностям граждан и перспективным задачам развития экономики Туруханского района</t>
  </si>
  <si>
    <t xml:space="preserve">Приложение № 5
к муниципальной программе 
«Развитие образования Туруханского района» 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</si>
  <si>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</si>
  <si>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</si>
  <si>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</si>
  <si>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территориальное управление</t>
  </si>
  <si>
    <t>Территориальное управление</t>
  </si>
  <si>
    <t>07 03</t>
  </si>
  <si>
    <t>360</t>
  </si>
  <si>
    <t>1.3.2</t>
  </si>
  <si>
    <t>Устранение предписаний надзорных органов за счет средств субсидии из краевого бюджета</t>
  </si>
  <si>
    <t>0110075630</t>
  </si>
  <si>
    <t xml:space="preserve">Устранение предписаний надзорных органов за счет средств районного бюджета </t>
  </si>
  <si>
    <t>01100S5630</t>
  </si>
  <si>
    <t>администрация района</t>
  </si>
  <si>
    <t>Отдельные мероприятия программы</t>
  </si>
  <si>
    <t>Ожидаемый результат от реализации подпрограммного мероприятия (в натуральном выражении)</t>
  </si>
  <si>
    <t>Управление ЖКХ и строительства администрации Туруханского района</t>
  </si>
  <si>
    <t>0140083390</t>
  </si>
  <si>
    <t>Ванкор</t>
  </si>
  <si>
    <t xml:space="preserve">Муниципальная программаТуруханского района «Развитие образования Туруханского района», отдельные мероприятия программы </t>
  </si>
  <si>
    <t>Приложение №___ к муниципальной программе "Развитие образования Туруханского района"</t>
  </si>
  <si>
    <t>к муниципальной программе  «Развитие образования Туруханского района»</t>
  </si>
  <si>
    <t xml:space="preserve">Муниципальная программа Туруханского района «Развитие образования Туруханского района», подпрограмма 1 «Развитие дошкольного, общего и дополнительного образования» </t>
  </si>
  <si>
    <t xml:space="preserve">Порядок обеспечения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</si>
  <si>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Порядок организации разноуровневой работы с одаренными детьми</t>
  </si>
  <si>
    <t>4.2</t>
  </si>
  <si>
    <t>Обучение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</si>
  <si>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 оплаты обучения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</si>
  <si>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предоставления путевок в озоровительные лагеря; Порядок организации лагерей с дневным пребыанием на базе образоывтельных учреждений района</t>
  </si>
  <si>
    <t>Порядок предоставления путевок в озоровительные лагеря</t>
  </si>
  <si>
    <t xml:space="preserve">Муниципальная программаТуруханского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</si>
  <si>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1. Защита прав и интересов несовершеннолетних,проживающих на территории Туруханского района</t>
  </si>
  <si>
    <t>Положение об обеспечении защиты прав и интересов несовершеннолетних, проживающих на территории Туруханского района</t>
  </si>
  <si>
    <t>Положение о профилактике безнадзорности и правонарушений несовершеннолетних, проживающих на территории Туруханского района</t>
  </si>
  <si>
    <t>ноябрь 2017</t>
  </si>
  <si>
    <t>декабрь 2017 - март 2018</t>
  </si>
  <si>
    <t>декабрь  2017</t>
  </si>
  <si>
    <t>декабрь 2017- март 2018</t>
  </si>
  <si>
    <t>декабрь 2017</t>
  </si>
  <si>
    <t>декабрь 2017 - февраль 2018</t>
  </si>
  <si>
    <t>Отдельное мероприятие программы</t>
  </si>
  <si>
    <t>Капитальный ремонт образовательных учреждений</t>
  </si>
  <si>
    <t>2016 год</t>
  </si>
  <si>
    <t>Отдельное мероприятие - капитальные ремонты учреждений образования Туруханского района</t>
  </si>
  <si>
    <t>Цель реализации отдельного мероприятия - создание условий для стабильного функционирования образовательных учреждений</t>
  </si>
  <si>
    <t>ед.</t>
  </si>
  <si>
    <t>плановый показатель</t>
  </si>
  <si>
    <t>Приложение №1</t>
  </si>
  <si>
    <t>"Развитие образования Туруханского</t>
  </si>
  <si>
    <t>района"</t>
  </si>
  <si>
    <t>Капитальный ремонт здания дошкольного образовательного учреждения</t>
  </si>
  <si>
    <t>Капитальный ремонт здания общеобразовательного учреждения</t>
  </si>
  <si>
    <t>Капитальный ремонт спортивного зала общеобразовательного учреждения</t>
  </si>
  <si>
    <t>к информации об отдельном мероприятии</t>
  </si>
  <si>
    <t xml:space="preserve">Приложение </t>
  </si>
  <si>
    <t xml:space="preserve">к паспорту подпрограммы 1 </t>
  </si>
  <si>
    <t>«Развитие дошкольного, общего и дополнительного образования»</t>
  </si>
  <si>
    <t>Цель: обеспечение высокого качества образования, соответствующего потребностям граждан, государственная поддержка детей - сирот, детей, оставшихся без попечения родителей, отдых и оздоровление детей в летний период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</si>
  <si>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</si>
  <si>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Гос. стат. отчетность</t>
  </si>
  <si>
    <t>2</t>
  </si>
  <si>
    <t>Ведомственная отчетность</t>
  </si>
  <si>
    <t>3</t>
  </si>
  <si>
    <t xml:space="preserve">Отношение среднего балла ЕГЭ (в расчете на 1 предмет) в 10 % школ Турухаснкого района с лучшими результатами ЕГЭ к среднему баллу ЕГЭ (в расчете на 1 предмет) в 10 % школ Туруханского района с худшими результатами ЕГЭ
</t>
  </si>
  <si>
    <t>4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</si>
  <si>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организаций*</t>
  </si>
  <si>
    <t xml:space="preserve">Подпрограмма 1 «Развитие дошкольного, общего и дополнительного образования детей» </t>
  </si>
  <si>
    <t>Задача № 1. Обеспечить доступность дошкольного образования, соответствующего единому стандарту качества дошкольного образования</t>
  </si>
  <si>
    <t>100</t>
  </si>
  <si>
    <t>60</t>
  </si>
  <si>
    <t>2.1</t>
  </si>
  <si>
    <t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муниципальных образовательных организаций, реализующих программы общего образования 
</t>
  </si>
  <si>
    <t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t>
  </si>
  <si>
    <t>2.3</t>
  </si>
  <si>
    <t>Доля общеобразовательных учреждений (с числом обучающихся более 50), в которых действуют управляющие советы</t>
  </si>
  <si>
    <t>2.4</t>
  </si>
  <si>
    <t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t>
  </si>
  <si>
    <t>0</t>
  </si>
  <si>
    <t>2.5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</si>
  <si>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t>
  </si>
  <si>
    <t>5</t>
  </si>
  <si>
    <t>2.6</t>
  </si>
  <si>
    <t>Доля детей с ограниченными возможностями здоровья, обучающихся в общеобразовательных организациях, имеющих лицензию и аккредитованных  по программам специальных (коррекционных) образовательных организаций, от количества детей данной категории, обучающихся в общеобразовательных организациях</t>
  </si>
  <si>
    <t>2.7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</si>
  <si>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</si>
  <si>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90</t>
  </si>
  <si>
    <t>2.8</t>
  </si>
  <si>
    <t>Доля  образовательных учреждений, обеспечивающих совместное обучение инвалидов и лиц, немеющих нарушений,  в общем количестве образовательных учреждений, реализующих программы общего образования</t>
  </si>
  <si>
    <t>Задача № 3. Обеспечить развитие  системы дополнительного образования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</si>
  <si>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</si>
  <si>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95</t>
  </si>
  <si>
    <t>Удельный вес муниципальных образовательных учреждений Туруханского района, в которых оценка деятельности организаций дополнительного образования детей, их руководителей и основных категорий работников осуществляется на основании показателей эффективности деятельности  муниципальных организаций дополнительного образования детей,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</si>
  <si>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</si>
  <si>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 xml:space="preserve">Задача № 5. Обеспечить безопасный, качественный отдых и оздоровление детей в летний период </t>
  </si>
  <si>
    <t>Доля оздоровленных детей школьного возраста</t>
  </si>
  <si>
    <t>Подпрограмма 2 «Господдержка детей сирот, расширение практики применения семейных форм воспитания»</t>
  </si>
  <si>
    <t>Цель: 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</si>
  <si>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</si>
  <si>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 xml:space="preserve">Количество детей-сирот, детей, оставшихся без попечения родителей, а также лиц из их числа, которым необходимо приобрести жилые помещения </t>
  </si>
  <si>
    <t xml:space="preserve">Численность детей-сирот, детей, оставшихся без попечения родителей, а также лиц из их числа по состоянию на начало финансового года, имеющих и не реализовавших своевременно право на обеспечение жилыми помещениями </t>
  </si>
  <si>
    <t>2..4</t>
  </si>
  <si>
    <t xml:space="preserve"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   </t>
  </si>
  <si>
    <t>Подпрограмма 3 «Обеспечение реализации муниципальной программы и прочие мероприятия в области образования»</t>
  </si>
  <si>
    <t>Цель:  Повышение эффективности управления отраслью</t>
  </si>
  <si>
    <t xml:space="preserve"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 
</t>
  </si>
  <si>
    <t>Управление образования Администрации туруханского района</t>
  </si>
  <si>
    <t>3.2.</t>
  </si>
  <si>
    <t xml:space="preserve">Соблюдение сроков предоставления годовой бюджетной отчетности </t>
  </si>
  <si>
    <t>5.1.3.</t>
  </si>
  <si>
    <r>
      <t>Своевременность представления уточненного фрагмента реестра расходных обязательств Главного распорядителя</t>
    </r>
    <r>
      <rPr>
        <sz val="12"/>
        <rFont val="Times New Roman"/>
        <family val="1"/>
        <charset val="204"/>
      </rPr>
      <t xml:space="preserve">
</t>
    </r>
  </si>
  <si>
    <t>5.1.4.</t>
  </si>
  <si>
    <t>Исполнение годового бюджета</t>
  </si>
  <si>
    <t>Финансовое управление Администрации Туруханского района</t>
  </si>
  <si>
    <t>не менее 95%</t>
  </si>
  <si>
    <t>к паспорту подпрограммы 2 «Государственная поддержка детей сирот, расширение практики применения семейных форм воспитания»</t>
  </si>
  <si>
    <t xml:space="preserve">Задача № 1. Обеспечить доступность дошкольного образования, соответствующего единому стандарту качества дошкольного образования
</t>
  </si>
  <si>
    <t>Приложение 
к паспорту подпрограммы 3 «Обеспечение реализации муниципальной программы»</t>
  </si>
  <si>
    <t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</t>
  </si>
  <si>
    <t>3.3.</t>
  </si>
  <si>
    <t>3.4.</t>
  </si>
  <si>
    <t>Управление образования администрации Туруханского района</t>
  </si>
  <si>
    <t>Управление культуры и молодежной политики администрации Туруханского района</t>
  </si>
  <si>
    <t>Управление образования администрации туруханского района</t>
  </si>
  <si>
    <t>Финансовое управление администрации Туруханского района</t>
  </si>
  <si>
    <t>Управление ЖКХ  и строительства администрации Туруханского района</t>
  </si>
  <si>
    <t>Территориальное управление администрации Туруханского района</t>
  </si>
  <si>
    <t>Текущий ремонт учреждений образования</t>
  </si>
  <si>
    <t xml:space="preserve">0110075660 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</si>
  <si>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</si>
  <si>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0110082760</t>
  </si>
  <si>
    <t xml:space="preserve">243 </t>
  </si>
  <si>
    <t>111</t>
  </si>
  <si>
    <t>119</t>
  </si>
  <si>
    <t>321</t>
  </si>
  <si>
    <t>0110076490</t>
  </si>
  <si>
    <t>01100S4370</t>
  </si>
</sst>
</file>

<file path=xl/styles.xml><?xml version="1.0" encoding="utf-8"?>
<styleSheet xmlns="http://schemas.openxmlformats.org/spreadsheetml/2006/main">
  <numFmts count="9">
    <numFmt numFmtId="43" formatCode="_-* #,##0.00_р_._-;\-* #,##0.00_р_._-;_-* &quot;-&quot;??_р_._-;_-@_-"/>
    <numFmt numFmtId="164" formatCode="0.000"/>
    <numFmt numFmtId="165" formatCode="_-* #,##0.0_р_._-;\-* #,##0.0_р_._-;_-* &quot;-&quot;?_р_._-;_-@_-"/>
    <numFmt numFmtId="166" formatCode="#,##0.0"/>
    <numFmt numFmtId="167" formatCode="#,##0.000"/>
    <numFmt numFmtId="168" formatCode="_-* #,##0.000_р_._-;\-* #,##0.000_р_._-;_-* &quot;-&quot;?_р_._-;_-@_-"/>
    <numFmt numFmtId="169" formatCode="#,##0.000_ ;\-#,##0.000\ "/>
    <numFmt numFmtId="170" formatCode="_-* #,##0.000_р_._-;\-* #,##0.000_р_._-;_-* &quot;-&quot;???_р_._-;_-@_-"/>
    <numFmt numFmtId="171" formatCode="0.0"/>
  </numFmts>
  <fonts count="3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4"/>
      <name val="Times New Roman"/>
      <family val="2"/>
      <charset val="204"/>
    </font>
    <font>
      <sz val="11"/>
      <name val="Times New Roman"/>
      <family val="2"/>
      <charset val="204"/>
    </font>
    <font>
      <vertAlign val="superscript"/>
      <sz val="1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2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5" fillId="0" borderId="0"/>
    <xf numFmtId="0" fontId="1" fillId="0" borderId="0"/>
    <xf numFmtId="0" fontId="18" fillId="0" borderId="0"/>
    <xf numFmtId="43" fontId="15" fillId="0" borderId="0" applyFont="0" applyFill="0" applyBorder="0" applyAlignment="0" applyProtection="0"/>
  </cellStyleXfs>
  <cellXfs count="48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24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40"/>
    </xf>
    <xf numFmtId="0" fontId="9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justify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3"/>
    </xf>
    <xf numFmtId="0" fontId="10" fillId="0" borderId="0" xfId="0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left" vertical="center" indent="2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0" borderId="0" xfId="2" applyFont="1"/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/>
    <xf numFmtId="49" fontId="9" fillId="0" borderId="1" xfId="2" applyNumberFormat="1" applyFont="1" applyBorder="1" applyAlignment="1">
      <alignment horizontal="center" vertical="center"/>
    </xf>
    <xf numFmtId="0" fontId="17" fillId="0" borderId="0" xfId="2" applyFont="1"/>
    <xf numFmtId="0" fontId="9" fillId="0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5" fontId="9" fillId="0" borderId="0" xfId="2" applyNumberFormat="1" applyFont="1"/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/>
    <xf numFmtId="49" fontId="9" fillId="0" borderId="1" xfId="2" applyNumberFormat="1" applyFont="1" applyFill="1" applyBorder="1" applyAlignment="1">
      <alignment horizontal="center" vertical="center"/>
    </xf>
    <xf numFmtId="0" fontId="19" fillId="0" borderId="0" xfId="2" applyFont="1" applyFill="1"/>
    <xf numFmtId="0" fontId="9" fillId="0" borderId="0" xfId="2" applyFont="1" applyFill="1"/>
    <xf numFmtId="0" fontId="9" fillId="0" borderId="6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vertical="top" wrapText="1"/>
    </xf>
    <xf numFmtId="0" fontId="20" fillId="0" borderId="1" xfId="2" applyFont="1" applyFill="1" applyBorder="1" applyAlignment="1">
      <alignment horizontal="left" vertical="top" wrapText="1" indent="1"/>
    </xf>
    <xf numFmtId="0" fontId="9" fillId="0" borderId="0" xfId="2" applyFont="1" applyFill="1" applyAlignment="1"/>
    <xf numFmtId="0" fontId="16" fillId="0" borderId="2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49" fontId="9" fillId="0" borderId="0" xfId="2" applyNumberFormat="1" applyFont="1" applyFill="1" applyBorder="1" applyAlignment="1">
      <alignment horizontal="center"/>
    </xf>
    <xf numFmtId="43" fontId="21" fillId="0" borderId="0" xfId="2" applyNumberFormat="1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166" fontId="17" fillId="0" borderId="0" xfId="2" applyNumberFormat="1" applyFont="1" applyFill="1" applyBorder="1" applyAlignment="1">
      <alignment horizontal="left" vertical="top" wrapText="1"/>
    </xf>
    <xf numFmtId="0" fontId="9" fillId="0" borderId="0" xfId="2" applyFont="1" applyFill="1" applyBorder="1"/>
    <xf numFmtId="0" fontId="20" fillId="0" borderId="0" xfId="2" applyFont="1" applyFill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 readingOrder="1"/>
    </xf>
    <xf numFmtId="167" fontId="9" fillId="0" borderId="1" xfId="2" applyNumberFormat="1" applyFont="1" applyFill="1" applyBorder="1" applyAlignment="1">
      <alignment horizontal="center" vertical="center" wrapText="1" readingOrder="1"/>
    </xf>
    <xf numFmtId="167" fontId="9" fillId="0" borderId="1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wrapText="1"/>
    </xf>
    <xf numFmtId="0" fontId="9" fillId="0" borderId="13" xfId="2" applyFont="1" applyFill="1" applyBorder="1" applyAlignment="1">
      <alignment horizontal="center" vertical="center" wrapText="1" readingOrder="1"/>
    </xf>
    <xf numFmtId="0" fontId="9" fillId="0" borderId="15" xfId="2" applyFont="1" applyFill="1" applyBorder="1" applyAlignment="1">
      <alignment horizontal="center" vertical="center" wrapText="1" readingOrder="1"/>
    </xf>
    <xf numFmtId="167" fontId="9" fillId="0" borderId="16" xfId="2" applyNumberFormat="1" applyFont="1" applyFill="1" applyBorder="1" applyAlignment="1">
      <alignment horizontal="center" vertical="center" wrapText="1" readingOrder="1"/>
    </xf>
    <xf numFmtId="0" fontId="24" fillId="0" borderId="0" xfId="2" applyFont="1" applyFill="1"/>
    <xf numFmtId="167" fontId="9" fillId="0" borderId="11" xfId="2" applyNumberFormat="1" applyFont="1" applyFill="1" applyBorder="1" applyAlignment="1">
      <alignment horizontal="center" vertical="center" wrapText="1" readingOrder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167" fontId="9" fillId="0" borderId="17" xfId="2" applyNumberFormat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vertical="center" wrapText="1"/>
    </xf>
    <xf numFmtId="16" fontId="9" fillId="0" borderId="0" xfId="2" applyNumberFormat="1" applyFont="1" applyFill="1"/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quotePrefix="1" applyNumberFormat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top"/>
    </xf>
    <xf numFmtId="49" fontId="9" fillId="0" borderId="1" xfId="2" applyNumberFormat="1" applyFont="1" applyFill="1" applyBorder="1" applyAlignment="1">
      <alignment horizontal="center" vertical="top"/>
    </xf>
    <xf numFmtId="0" fontId="20" fillId="0" borderId="11" xfId="2" applyFont="1" applyFill="1" applyBorder="1" applyAlignment="1">
      <alignment horizontal="center" vertical="center" wrapText="1" readingOrder="1"/>
    </xf>
    <xf numFmtId="167" fontId="9" fillId="0" borderId="1" xfId="2" applyNumberFormat="1" applyFont="1" applyFill="1" applyBorder="1" applyAlignment="1">
      <alignment horizontal="center" vertical="center" wrapText="1"/>
    </xf>
    <xf numFmtId="0" fontId="20" fillId="0" borderId="21" xfId="2" applyFont="1" applyFill="1" applyBorder="1" applyAlignment="1">
      <alignment horizontal="center" vertical="center" wrapText="1" readingOrder="1"/>
    </xf>
    <xf numFmtId="49" fontId="20" fillId="0" borderId="22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 readingOrder="1"/>
    </xf>
    <xf numFmtId="0" fontId="20" fillId="0" borderId="23" xfId="2" applyFont="1" applyFill="1" applyBorder="1" applyAlignment="1">
      <alignment horizontal="center" vertical="center" wrapText="1" readingOrder="1"/>
    </xf>
    <xf numFmtId="0" fontId="20" fillId="0" borderId="15" xfId="2" applyFont="1" applyFill="1" applyBorder="1" applyAlignment="1">
      <alignment horizontal="center" vertical="center" wrapText="1" readingOrder="1"/>
    </xf>
    <xf numFmtId="0" fontId="9" fillId="0" borderId="7" xfId="2" applyNumberFormat="1" applyFont="1" applyFill="1" applyBorder="1" applyAlignment="1">
      <alignment vertical="center" wrapText="1"/>
    </xf>
    <xf numFmtId="0" fontId="9" fillId="0" borderId="7" xfId="2" quotePrefix="1" applyFont="1" applyFill="1" applyBorder="1" applyAlignment="1">
      <alignment horizontal="center" vertical="center"/>
    </xf>
    <xf numFmtId="49" fontId="9" fillId="0" borderId="22" xfId="2" quotePrefix="1" applyNumberFormat="1" applyFont="1" applyFill="1" applyBorder="1" applyAlignment="1">
      <alignment horizontal="center" vertical="center" wrapText="1"/>
    </xf>
    <xf numFmtId="0" fontId="9" fillId="0" borderId="1" xfId="2" quotePrefix="1" applyFont="1" applyFill="1" applyBorder="1" applyAlignment="1">
      <alignment horizontal="center" vertical="center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49" fontId="9" fillId="0" borderId="22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7" xfId="2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/>
    </xf>
    <xf numFmtId="0" fontId="23" fillId="0" borderId="9" xfId="2" applyFont="1" applyFill="1" applyBorder="1" applyAlignment="1">
      <alignment vertical="center"/>
    </xf>
    <xf numFmtId="0" fontId="23" fillId="0" borderId="3" xfId="2" applyFont="1" applyFill="1" applyBorder="1" applyAlignment="1">
      <alignment vertical="center"/>
    </xf>
    <xf numFmtId="49" fontId="23" fillId="0" borderId="3" xfId="2" applyNumberFormat="1" applyFont="1" applyFill="1" applyBorder="1" applyAlignment="1">
      <alignment vertical="center"/>
    </xf>
    <xf numFmtId="167" fontId="23" fillId="0" borderId="3" xfId="2" applyNumberFormat="1" applyFont="1" applyFill="1" applyBorder="1" applyAlignment="1">
      <alignment vertical="center"/>
    </xf>
    <xf numFmtId="0" fontId="23" fillId="0" borderId="4" xfId="2" applyFont="1" applyFill="1" applyBorder="1" applyAlignment="1">
      <alignment vertical="center"/>
    </xf>
    <xf numFmtId="0" fontId="9" fillId="0" borderId="14" xfId="2" applyFont="1" applyFill="1" applyBorder="1" applyAlignment="1">
      <alignment vertical="top" wrapText="1"/>
    </xf>
    <xf numFmtId="0" fontId="9" fillId="0" borderId="0" xfId="2" applyFont="1" applyFill="1" applyAlignment="1">
      <alignment vertical="center"/>
    </xf>
    <xf numFmtId="168" fontId="9" fillId="0" borderId="1" xfId="2" applyNumberFormat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168" fontId="9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65" fontId="9" fillId="0" borderId="1" xfId="2" applyNumberFormat="1" applyFont="1" applyFill="1" applyBorder="1"/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0" fontId="20" fillId="0" borderId="0" xfId="2" applyFont="1" applyFill="1" applyBorder="1" applyAlignment="1">
      <alignment horizontal="center" vertical="top" wrapText="1"/>
    </xf>
    <xf numFmtId="49" fontId="20" fillId="0" borderId="0" xfId="2" applyNumberFormat="1" applyFont="1" applyFill="1" applyBorder="1" applyAlignment="1">
      <alignment horizontal="center" vertical="top" wrapText="1"/>
    </xf>
    <xf numFmtId="165" fontId="26" fillId="0" borderId="0" xfId="5" applyNumberFormat="1" applyFont="1" applyFill="1" applyBorder="1" applyAlignment="1">
      <alignment horizontal="center" vertical="center"/>
    </xf>
    <xf numFmtId="0" fontId="20" fillId="0" borderId="0" xfId="2" applyFont="1" applyFill="1" applyBorder="1"/>
    <xf numFmtId="0" fontId="9" fillId="0" borderId="0" xfId="2" applyFont="1" applyFill="1" applyBorder="1" applyAlignment="1">
      <alignment horizontal="center" vertical="top"/>
    </xf>
    <xf numFmtId="49" fontId="9" fillId="0" borderId="0" xfId="2" applyNumberFormat="1" applyFont="1" applyFill="1" applyBorder="1" applyAlignment="1">
      <alignment horizontal="center" vertical="top"/>
    </xf>
    <xf numFmtId="165" fontId="16" fillId="0" borderId="0" xfId="2" applyNumberFormat="1" applyFont="1" applyFill="1" applyBorder="1" applyAlignment="1"/>
    <xf numFmtId="49" fontId="9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center" vertical="top"/>
    </xf>
    <xf numFmtId="0" fontId="9" fillId="0" borderId="0" xfId="2" applyFont="1" applyFill="1" applyAlignment="1">
      <alignment horizontal="left" vertical="top"/>
    </xf>
    <xf numFmtId="49" fontId="9" fillId="0" borderId="0" xfId="2" applyNumberFormat="1" applyFont="1" applyFill="1" applyAlignment="1">
      <alignment horizontal="left" vertical="top"/>
    </xf>
    <xf numFmtId="164" fontId="9" fillId="0" borderId="0" xfId="2" applyNumberFormat="1" applyFont="1" applyFill="1"/>
    <xf numFmtId="0" fontId="27" fillId="0" borderId="0" xfId="2" applyFont="1" applyFill="1" applyAlignment="1">
      <alignment horizontal="left" vertical="center"/>
    </xf>
    <xf numFmtId="4" fontId="9" fillId="0" borderId="0" xfId="2" applyNumberFormat="1" applyFont="1" applyFill="1"/>
    <xf numFmtId="49" fontId="9" fillId="0" borderId="0" xfId="2" applyNumberFormat="1" applyFont="1" applyFill="1" applyAlignment="1">
      <alignment horizontal="center"/>
    </xf>
    <xf numFmtId="164" fontId="9" fillId="0" borderId="0" xfId="2" applyNumberFormat="1" applyFont="1" applyFill="1" applyAlignment="1">
      <alignment horizontal="right" vertical="center"/>
    </xf>
    <xf numFmtId="4" fontId="9" fillId="0" borderId="0" xfId="2" applyNumberFormat="1" applyFont="1" applyFill="1" applyAlignment="1">
      <alignment horizontal="center" vertical="center"/>
    </xf>
    <xf numFmtId="164" fontId="9" fillId="0" borderId="0" xfId="2" applyNumberFormat="1" applyFont="1" applyFill="1" applyAlignment="1">
      <alignment horizontal="right"/>
    </xf>
    <xf numFmtId="167" fontId="9" fillId="0" borderId="0" xfId="2" applyNumberFormat="1" applyFont="1" applyFill="1" applyAlignment="1">
      <alignment horizontal="right" vertical="top"/>
    </xf>
    <xf numFmtId="0" fontId="9" fillId="0" borderId="0" xfId="2" applyFont="1" applyFill="1" applyAlignment="1">
      <alignment horizontal="center"/>
    </xf>
    <xf numFmtId="43" fontId="22" fillId="0" borderId="0" xfId="2" applyNumberFormat="1" applyFont="1" applyFill="1" applyBorder="1"/>
    <xf numFmtId="166" fontId="20" fillId="0" borderId="0" xfId="2" applyNumberFormat="1" applyFont="1" applyFill="1" applyBorder="1" applyAlignment="1">
      <alignment horizontal="left" vertical="top" wrapText="1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0" fontId="28" fillId="0" borderId="0" xfId="2" applyFont="1" applyFill="1"/>
    <xf numFmtId="0" fontId="9" fillId="0" borderId="0" xfId="2" applyFont="1" applyFill="1" applyAlignment="1">
      <alignment vertical="center" wrapText="1"/>
    </xf>
    <xf numFmtId="0" fontId="9" fillId="0" borderId="4" xfId="2" applyFont="1" applyFill="1" applyBorder="1" applyAlignment="1">
      <alignment horizontal="center" vertical="center" wrapText="1"/>
    </xf>
    <xf numFmtId="165" fontId="9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left" vertical="center" wrapText="1"/>
    </xf>
    <xf numFmtId="0" fontId="9" fillId="0" borderId="0" xfId="2" applyFont="1" applyFill="1" applyAlignment="1">
      <alignment wrapText="1"/>
    </xf>
    <xf numFmtId="0" fontId="9" fillId="0" borderId="5" xfId="2" applyNumberFormat="1" applyFont="1" applyFill="1" applyBorder="1" applyAlignment="1">
      <alignment horizontal="left" vertical="center" wrapText="1"/>
    </xf>
    <xf numFmtId="165" fontId="29" fillId="0" borderId="0" xfId="2" applyNumberFormat="1" applyFont="1" applyFill="1" applyBorder="1" applyAlignment="1"/>
    <xf numFmtId="0" fontId="20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right"/>
    </xf>
    <xf numFmtId="0" fontId="9" fillId="0" borderId="0" xfId="2" applyFont="1" applyFill="1" applyAlignment="1">
      <alignment vertical="top"/>
    </xf>
    <xf numFmtId="169" fontId="9" fillId="0" borderId="0" xfId="2" applyNumberFormat="1" applyFont="1" applyFill="1"/>
    <xf numFmtId="165" fontId="9" fillId="0" borderId="0" xfId="2" applyNumberFormat="1" applyFont="1" applyFill="1"/>
    <xf numFmtId="168" fontId="9" fillId="0" borderId="0" xfId="2" applyNumberFormat="1" applyFont="1" applyFill="1"/>
    <xf numFmtId="170" fontId="9" fillId="0" borderId="0" xfId="2" applyNumberFormat="1" applyFont="1" applyFill="1"/>
    <xf numFmtId="43" fontId="9" fillId="0" borderId="0" xfId="2" applyNumberFormat="1" applyFont="1" applyFill="1" applyBorder="1"/>
    <xf numFmtId="166" fontId="20" fillId="0" borderId="0" xfId="2" applyNumberFormat="1" applyFont="1" applyFill="1" applyBorder="1" applyAlignment="1">
      <alignment horizontal="center" vertical="top" wrapText="1"/>
    </xf>
    <xf numFmtId="168" fontId="9" fillId="0" borderId="1" xfId="2" applyNumberFormat="1" applyFont="1" applyFill="1" applyBorder="1" applyAlignment="1">
      <alignment vertical="center" wrapText="1"/>
    </xf>
    <xf numFmtId="168" fontId="9" fillId="0" borderId="1" xfId="2" applyNumberFormat="1" applyFont="1" applyFill="1" applyBorder="1" applyAlignment="1">
      <alignment horizontal="center" vertical="center" wrapText="1"/>
    </xf>
    <xf numFmtId="168" fontId="9" fillId="0" borderId="1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vertical="top" wrapText="1"/>
    </xf>
    <xf numFmtId="168" fontId="9" fillId="0" borderId="0" xfId="2" applyNumberFormat="1" applyFont="1" applyFill="1" applyAlignment="1">
      <alignment horizontal="center"/>
    </xf>
    <xf numFmtId="0" fontId="9" fillId="0" borderId="0" xfId="2" applyFont="1" applyFill="1" applyBorder="1" applyAlignment="1">
      <alignment vertical="top"/>
    </xf>
    <xf numFmtId="165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horizontal="left"/>
    </xf>
    <xf numFmtId="0" fontId="9" fillId="0" borderId="0" xfId="2" applyFont="1" applyBorder="1"/>
    <xf numFmtId="49" fontId="9" fillId="0" borderId="1" xfId="2" applyNumberFormat="1" applyFont="1" applyFill="1" applyBorder="1" applyAlignment="1">
      <alignment horizontal="center" vertical="center" wrapText="1" readingOrder="1"/>
    </xf>
    <xf numFmtId="0" fontId="9" fillId="0" borderId="4" xfId="2" applyFont="1" applyFill="1" applyBorder="1" applyAlignment="1">
      <alignment horizontal="center" vertical="center" wrapText="1" readingOrder="1"/>
    </xf>
    <xf numFmtId="167" fontId="9" fillId="0" borderId="1" xfId="2" applyNumberFormat="1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vertical="center" wrapText="1"/>
    </xf>
    <xf numFmtId="0" fontId="1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9" fillId="0" borderId="0" xfId="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quotePrefix="1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 indent="1"/>
    </xf>
    <xf numFmtId="0" fontId="9" fillId="3" borderId="1" xfId="2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/>
    <xf numFmtId="0" fontId="9" fillId="3" borderId="1" xfId="2" applyFont="1" applyFill="1" applyBorder="1" applyAlignment="1">
      <alignment horizontal="left" vertical="center" wrapText="1"/>
    </xf>
    <xf numFmtId="171" fontId="9" fillId="3" borderId="1" xfId="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69" fontId="9" fillId="0" borderId="1" xfId="2" applyNumberFormat="1" applyFont="1" applyFill="1" applyBorder="1" applyAlignment="1">
      <alignment horizontal="center" vertical="center"/>
    </xf>
    <xf numFmtId="167" fontId="20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/>
    <xf numFmtId="167" fontId="9" fillId="0" borderId="0" xfId="2" applyNumberFormat="1" applyFont="1" applyFill="1"/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9" fillId="0" borderId="14" xfId="2" applyFont="1" applyFill="1" applyBorder="1" applyAlignment="1">
      <alignment horizontal="left" vertical="center" wrapText="1"/>
    </xf>
    <xf numFmtId="167" fontId="9" fillId="0" borderId="1" xfId="2" applyNumberFormat="1" applyFont="1" applyBorder="1" applyAlignment="1">
      <alignment horizontal="center" vertical="center"/>
    </xf>
    <xf numFmtId="167" fontId="9" fillId="0" borderId="1" xfId="5" applyNumberFormat="1" applyFont="1" applyFill="1" applyBorder="1" applyAlignment="1">
      <alignment horizontal="center" vertical="center" wrapText="1"/>
    </xf>
    <xf numFmtId="167" fontId="9" fillId="0" borderId="1" xfId="2" applyNumberFormat="1" applyFont="1" applyFill="1" applyBorder="1"/>
    <xf numFmtId="49" fontId="9" fillId="3" borderId="1" xfId="0" applyNumberFormat="1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9" fillId="0" borderId="0" xfId="2" applyFont="1" applyFill="1" applyBorder="1" applyAlignment="1">
      <alignment horizontal="left" vertical="top" wrapText="1"/>
    </xf>
    <xf numFmtId="49" fontId="9" fillId="3" borderId="9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wrapText="1"/>
    </xf>
    <xf numFmtId="0" fontId="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5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1"/>
    </xf>
    <xf numFmtId="0" fontId="20" fillId="0" borderId="0" xfId="2" applyFont="1" applyFill="1" applyBorder="1" applyAlignment="1">
      <alignment horizontal="left" vertical="top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20" fillId="0" borderId="0" xfId="2" applyFont="1" applyFill="1" applyAlignment="1">
      <alignment horizontal="left" vertical="top" wrapText="1"/>
    </xf>
    <xf numFmtId="0" fontId="16" fillId="0" borderId="0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9" fillId="0" borderId="5" xfId="2" applyFont="1" applyFill="1" applyBorder="1" applyAlignment="1">
      <alignment horizontal="center"/>
    </xf>
    <xf numFmtId="0" fontId="19" fillId="0" borderId="6" xfId="2" applyFont="1" applyFill="1" applyBorder="1" applyAlignment="1">
      <alignment horizontal="center"/>
    </xf>
    <xf numFmtId="0" fontId="19" fillId="0" borderId="7" xfId="2" applyFont="1" applyFill="1" applyBorder="1" applyAlignment="1">
      <alignment horizontal="center"/>
    </xf>
    <xf numFmtId="49" fontId="16" fillId="0" borderId="2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9" fillId="0" borderId="9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23" fillId="0" borderId="1" xfId="2" applyFont="1" applyFill="1" applyBorder="1" applyAlignment="1">
      <alignment horizontal="left" vertical="center" wrapText="1"/>
    </xf>
    <xf numFmtId="49" fontId="20" fillId="0" borderId="10" xfId="2" applyNumberFormat="1" applyFont="1" applyFill="1" applyBorder="1" applyAlignment="1">
      <alignment horizontal="center" vertical="center" wrapText="1" readingOrder="1"/>
    </xf>
    <xf numFmtId="49" fontId="20" fillId="0" borderId="12" xfId="2" applyNumberFormat="1" applyFont="1" applyFill="1" applyBorder="1" applyAlignment="1">
      <alignment horizontal="center" vertical="center" wrapText="1" readingOrder="1"/>
    </xf>
    <xf numFmtId="49" fontId="20" fillId="0" borderId="14" xfId="2" applyNumberFormat="1" applyFont="1" applyFill="1" applyBorder="1" applyAlignment="1">
      <alignment horizontal="center" vertical="center" wrapText="1" readingOrder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 readingOrder="1"/>
    </xf>
    <xf numFmtId="0" fontId="20" fillId="0" borderId="6" xfId="2" applyFont="1" applyFill="1" applyBorder="1" applyAlignment="1">
      <alignment horizontal="center" vertical="center" wrapText="1" readingOrder="1"/>
    </xf>
    <xf numFmtId="0" fontId="20" fillId="0" borderId="7" xfId="2" applyFont="1" applyFill="1" applyBorder="1" applyAlignment="1">
      <alignment horizontal="center" vertical="center" wrapText="1" readingOrder="1"/>
    </xf>
    <xf numFmtId="0" fontId="20" fillId="0" borderId="5" xfId="2" quotePrefix="1" applyFont="1" applyFill="1" applyBorder="1" applyAlignment="1">
      <alignment horizontal="center" vertical="center" wrapText="1" readingOrder="1"/>
    </xf>
    <xf numFmtId="0" fontId="20" fillId="0" borderId="6" xfId="2" quotePrefix="1" applyFont="1" applyFill="1" applyBorder="1" applyAlignment="1">
      <alignment horizontal="center" vertical="center" wrapText="1" readingOrder="1"/>
    </xf>
    <xf numFmtId="0" fontId="20" fillId="0" borderId="7" xfId="2" quotePrefix="1" applyFont="1" applyFill="1" applyBorder="1" applyAlignment="1">
      <alignment horizontal="center" vertical="center" wrapText="1" readingOrder="1"/>
    </xf>
    <xf numFmtId="49" fontId="20" fillId="0" borderId="6" xfId="2" applyNumberFormat="1" applyFont="1" applyFill="1" applyBorder="1" applyAlignment="1">
      <alignment horizontal="center" vertical="center" wrapText="1" readingOrder="1"/>
    </xf>
    <xf numFmtId="49" fontId="20" fillId="0" borderId="6" xfId="2" quotePrefix="1" applyNumberFormat="1" applyFont="1" applyFill="1" applyBorder="1" applyAlignment="1">
      <alignment horizontal="center" vertical="center" wrapText="1" readingOrder="1"/>
    </xf>
    <xf numFmtId="49" fontId="20" fillId="0" borderId="7" xfId="2" applyNumberFormat="1" applyFont="1" applyFill="1" applyBorder="1" applyAlignment="1">
      <alignment horizontal="center" vertical="center" wrapText="1" readingOrder="1"/>
    </xf>
    <xf numFmtId="49" fontId="20" fillId="0" borderId="5" xfId="2" applyNumberFormat="1" applyFont="1" applyFill="1" applyBorder="1" applyAlignment="1">
      <alignment horizontal="center" vertical="center" wrapText="1" readingOrder="1"/>
    </xf>
    <xf numFmtId="49" fontId="20" fillId="0" borderId="7" xfId="2" quotePrefix="1" applyNumberFormat="1" applyFont="1" applyFill="1" applyBorder="1" applyAlignment="1">
      <alignment horizontal="center" vertical="center" wrapText="1" readingOrder="1"/>
    </xf>
    <xf numFmtId="49" fontId="24" fillId="0" borderId="14" xfId="2" applyNumberFormat="1" applyFont="1" applyFill="1" applyBorder="1" applyAlignment="1">
      <alignment horizontal="center" vertical="center" wrapText="1" readingOrder="1"/>
    </xf>
    <xf numFmtId="0" fontId="9" fillId="0" borderId="5" xfId="2" applyNumberFormat="1" applyFont="1" applyFill="1" applyBorder="1" applyAlignment="1">
      <alignment horizontal="left" vertical="center" wrapText="1"/>
    </xf>
    <xf numFmtId="0" fontId="9" fillId="0" borderId="6" xfId="2" applyNumberFormat="1" applyFont="1" applyFill="1" applyBorder="1" applyAlignment="1">
      <alignment horizontal="left" vertical="center" wrapText="1"/>
    </xf>
    <xf numFmtId="0" fontId="24" fillId="0" borderId="7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49" fontId="20" fillId="0" borderId="1" xfId="2" quotePrefix="1" applyNumberFormat="1" applyFont="1" applyFill="1" applyBorder="1" applyAlignment="1">
      <alignment horizontal="center" vertical="center" wrapText="1" readingOrder="1"/>
    </xf>
    <xf numFmtId="0" fontId="9" fillId="0" borderId="1" xfId="2" applyNumberFormat="1" applyFont="1" applyFill="1" applyBorder="1" applyAlignment="1">
      <alignment horizontal="left" vertical="top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0" fontId="20" fillId="0" borderId="5" xfId="2" quotePrefix="1" applyFont="1" applyFill="1" applyBorder="1" applyAlignment="1">
      <alignment horizontal="center" vertical="center"/>
    </xf>
    <xf numFmtId="0" fontId="20" fillId="0" borderId="6" xfId="2" quotePrefix="1" applyFont="1" applyFill="1" applyBorder="1" applyAlignment="1">
      <alignment horizontal="center" vertical="center"/>
    </xf>
    <xf numFmtId="0" fontId="20" fillId="0" borderId="7" xfId="2" quotePrefix="1" applyFont="1" applyFill="1" applyBorder="1" applyAlignment="1">
      <alignment horizontal="center" vertical="center"/>
    </xf>
    <xf numFmtId="49" fontId="20" fillId="0" borderId="18" xfId="2" applyNumberFormat="1" applyFont="1" applyFill="1" applyBorder="1" applyAlignment="1">
      <alignment horizontal="center" vertical="center" wrapText="1"/>
    </xf>
    <xf numFmtId="49" fontId="20" fillId="0" borderId="19" xfId="2" quotePrefix="1" applyNumberFormat="1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49" fontId="20" fillId="0" borderId="5" xfId="2" applyNumberFormat="1" applyFont="1" applyFill="1" applyBorder="1" applyAlignment="1">
      <alignment horizontal="center" vertical="center" wrapText="1"/>
    </xf>
    <xf numFmtId="49" fontId="20" fillId="0" borderId="7" xfId="2" quotePrefix="1" applyNumberFormat="1" applyFont="1" applyFill="1" applyBorder="1" applyAlignment="1">
      <alignment horizontal="center" vertical="center" wrapText="1"/>
    </xf>
    <xf numFmtId="49" fontId="20" fillId="0" borderId="20" xfId="2" quotePrefix="1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49" fontId="20" fillId="0" borderId="19" xfId="2" applyNumberFormat="1" applyFont="1" applyFill="1" applyBorder="1" applyAlignment="1">
      <alignment horizontal="center" vertical="center" wrapText="1"/>
    </xf>
    <xf numFmtId="49" fontId="20" fillId="0" borderId="20" xfId="2" applyNumberFormat="1" applyFont="1" applyFill="1" applyBorder="1" applyAlignment="1">
      <alignment horizontal="center" vertical="center" wrapText="1"/>
    </xf>
    <xf numFmtId="49" fontId="20" fillId="0" borderId="6" xfId="2" applyNumberFormat="1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 wrapText="1"/>
    </xf>
    <xf numFmtId="0" fontId="9" fillId="0" borderId="7" xfId="2" applyNumberFormat="1" applyFont="1" applyFill="1" applyBorder="1" applyAlignment="1">
      <alignment horizontal="left" vertical="center" wrapText="1"/>
    </xf>
    <xf numFmtId="49" fontId="20" fillId="0" borderId="6" xfId="2" quotePrefix="1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9" xfId="2" applyNumberFormat="1" applyFont="1" applyFill="1" applyBorder="1" applyAlignment="1">
      <alignment horizontal="left" vertical="top"/>
    </xf>
    <xf numFmtId="0" fontId="9" fillId="0" borderId="4" xfId="2" applyNumberFormat="1" applyFont="1" applyFill="1" applyBorder="1" applyAlignment="1">
      <alignment horizontal="left" vertical="top"/>
    </xf>
    <xf numFmtId="49" fontId="20" fillId="0" borderId="1" xfId="2" applyNumberFormat="1" applyFont="1" applyFill="1" applyBorder="1" applyAlignment="1">
      <alignment horizontal="center" vertical="center"/>
    </xf>
    <xf numFmtId="0" fontId="9" fillId="0" borderId="22" xfId="2" applyNumberFormat="1" applyFont="1" applyFill="1" applyBorder="1" applyAlignment="1">
      <alignment horizontal="left" vertical="top"/>
    </xf>
    <xf numFmtId="0" fontId="9" fillId="0" borderId="14" xfId="2" applyNumberFormat="1" applyFont="1" applyFill="1" applyBorder="1" applyAlignment="1">
      <alignment horizontal="left" vertical="top"/>
    </xf>
    <xf numFmtId="0" fontId="25" fillId="0" borderId="24" xfId="2" applyFont="1" applyFill="1" applyBorder="1" applyAlignment="1">
      <alignment horizontal="left" vertical="center"/>
    </xf>
    <xf numFmtId="0" fontId="25" fillId="0" borderId="8" xfId="2" applyFont="1" applyFill="1" applyBorder="1" applyAlignment="1">
      <alignment horizontal="left" vertical="center"/>
    </xf>
    <xf numFmtId="0" fontId="25" fillId="0" borderId="10" xfId="2" applyFont="1" applyFill="1" applyBorder="1" applyAlignment="1">
      <alignment horizontal="left" vertical="center"/>
    </xf>
    <xf numFmtId="0" fontId="20" fillId="0" borderId="5" xfId="2" applyFont="1" applyFill="1" applyBorder="1" applyAlignment="1">
      <alignment horizontal="left" vertical="center"/>
    </xf>
    <xf numFmtId="0" fontId="20" fillId="0" borderId="6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top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20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left" vertical="top"/>
    </xf>
    <xf numFmtId="49" fontId="20" fillId="0" borderId="5" xfId="2" applyNumberFormat="1" applyFont="1" applyFill="1" applyBorder="1" applyAlignment="1">
      <alignment horizontal="center" vertical="center"/>
    </xf>
    <xf numFmtId="49" fontId="20" fillId="0" borderId="6" xfId="2" applyNumberFormat="1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left" vertical="center"/>
    </xf>
    <xf numFmtId="0" fontId="9" fillId="0" borderId="6" xfId="2" applyFont="1" applyFill="1" applyBorder="1" applyAlignment="1">
      <alignment horizontal="left" vertical="center" wrapText="1"/>
    </xf>
    <xf numFmtId="49" fontId="23" fillId="0" borderId="1" xfId="2" applyNumberFormat="1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left" vertical="top" wrapText="1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6" xfId="2" applyNumberFormat="1" applyFont="1" applyFill="1" applyBorder="1" applyAlignment="1">
      <alignment horizontal="left" vertical="center" wrapText="1"/>
    </xf>
    <xf numFmtId="49" fontId="9" fillId="0" borderId="7" xfId="2" applyNumberFormat="1" applyFont="1" applyFill="1" applyBorder="1" applyAlignment="1">
      <alignment horizontal="left" vertical="center" wrapText="1"/>
    </xf>
    <xf numFmtId="0" fontId="20" fillId="0" borderId="0" xfId="2" applyFont="1" applyFill="1" applyBorder="1" applyAlignment="1">
      <alignment horizontal="left"/>
    </xf>
    <xf numFmtId="49" fontId="9" fillId="0" borderId="6" xfId="2" quotePrefix="1" applyNumberFormat="1" applyFont="1" applyFill="1" applyBorder="1" applyAlignment="1">
      <alignment horizontal="center" vertical="center" wrapText="1"/>
    </xf>
    <xf numFmtId="0" fontId="23" fillId="0" borderId="9" xfId="2" applyFont="1" applyFill="1" applyBorder="1" applyAlignment="1">
      <alignment horizontal="left" vertical="center" wrapText="1"/>
    </xf>
    <xf numFmtId="0" fontId="23" fillId="0" borderId="3" xfId="2" applyFont="1" applyFill="1" applyBorder="1" applyAlignment="1">
      <alignment horizontal="left" vertical="center" wrapText="1"/>
    </xf>
    <xf numFmtId="0" fontId="23" fillId="0" borderId="4" xfId="2" applyFont="1" applyFill="1" applyBorder="1" applyAlignment="1">
      <alignment horizontal="left" vertical="center" wrapText="1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11" fontId="25" fillId="0" borderId="9" xfId="2" applyNumberFormat="1" applyFont="1" applyFill="1" applyBorder="1" applyAlignment="1">
      <alignment horizontal="left" vertical="center" wrapText="1"/>
    </xf>
    <xf numFmtId="11" fontId="25" fillId="0" borderId="3" xfId="2" applyNumberFormat="1" applyFont="1" applyFill="1" applyBorder="1" applyAlignment="1">
      <alignment horizontal="left" vertical="center" wrapText="1"/>
    </xf>
    <xf numFmtId="11" fontId="25" fillId="0" borderId="4" xfId="2" applyNumberFormat="1" applyFont="1" applyFill="1" applyBorder="1" applyAlignment="1">
      <alignment horizontal="left" vertical="center" wrapText="1"/>
    </xf>
    <xf numFmtId="49" fontId="9" fillId="0" borderId="7" xfId="2" quotePrefix="1" applyNumberFormat="1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right" vertical="top" wrapText="1"/>
    </xf>
    <xf numFmtId="0" fontId="0" fillId="0" borderId="7" xfId="0" applyBorder="1"/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6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5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I54"/>
  <sheetViews>
    <sheetView topLeftCell="A29" zoomScale="75" zoomScaleNormal="75" workbookViewId="0">
      <selection activeCell="B26" sqref="B26"/>
    </sheetView>
  </sheetViews>
  <sheetFormatPr defaultRowHeight="15.75"/>
  <cols>
    <col min="1" max="1" width="10.875" style="236" bestFit="1" customWidth="1"/>
    <col min="2" max="2" width="81.875" style="236" customWidth="1"/>
    <col min="3" max="3" width="11.5" style="236" customWidth="1"/>
    <col min="4" max="4" width="14.875" style="236" customWidth="1"/>
    <col min="5" max="8" width="8.125" style="236" customWidth="1"/>
    <col min="9" max="256" width="9" style="1"/>
    <col min="257" max="257" width="10.875" style="1" bestFit="1" customWidth="1"/>
    <col min="258" max="258" width="81.875" style="1" customWidth="1"/>
    <col min="259" max="259" width="11.5" style="1" customWidth="1"/>
    <col min="260" max="260" width="14.875" style="1" customWidth="1"/>
    <col min="261" max="264" width="8.125" style="1" customWidth="1"/>
    <col min="265" max="512" width="9" style="1"/>
    <col min="513" max="513" width="10.875" style="1" bestFit="1" customWidth="1"/>
    <col min="514" max="514" width="81.875" style="1" customWidth="1"/>
    <col min="515" max="515" width="11.5" style="1" customWidth="1"/>
    <col min="516" max="516" width="14.875" style="1" customWidth="1"/>
    <col min="517" max="520" width="8.125" style="1" customWidth="1"/>
    <col min="521" max="768" width="9" style="1"/>
    <col min="769" max="769" width="10.875" style="1" bestFit="1" customWidth="1"/>
    <col min="770" max="770" width="81.875" style="1" customWidth="1"/>
    <col min="771" max="771" width="11.5" style="1" customWidth="1"/>
    <col min="772" max="772" width="14.875" style="1" customWidth="1"/>
    <col min="773" max="776" width="8.125" style="1" customWidth="1"/>
    <col min="777" max="1024" width="9" style="1"/>
    <col min="1025" max="1025" width="10.875" style="1" bestFit="1" customWidth="1"/>
    <col min="1026" max="1026" width="81.875" style="1" customWidth="1"/>
    <col min="1027" max="1027" width="11.5" style="1" customWidth="1"/>
    <col min="1028" max="1028" width="14.875" style="1" customWidth="1"/>
    <col min="1029" max="1032" width="8.125" style="1" customWidth="1"/>
    <col min="1033" max="1280" width="9" style="1"/>
    <col min="1281" max="1281" width="10.875" style="1" bestFit="1" customWidth="1"/>
    <col min="1282" max="1282" width="81.875" style="1" customWidth="1"/>
    <col min="1283" max="1283" width="11.5" style="1" customWidth="1"/>
    <col min="1284" max="1284" width="14.875" style="1" customWidth="1"/>
    <col min="1285" max="1288" width="8.125" style="1" customWidth="1"/>
    <col min="1289" max="1536" width="9" style="1"/>
    <col min="1537" max="1537" width="10.875" style="1" bestFit="1" customWidth="1"/>
    <col min="1538" max="1538" width="81.875" style="1" customWidth="1"/>
    <col min="1539" max="1539" width="11.5" style="1" customWidth="1"/>
    <col min="1540" max="1540" width="14.875" style="1" customWidth="1"/>
    <col min="1541" max="1544" width="8.125" style="1" customWidth="1"/>
    <col min="1545" max="1792" width="9" style="1"/>
    <col min="1793" max="1793" width="10.875" style="1" bestFit="1" customWidth="1"/>
    <col min="1794" max="1794" width="81.875" style="1" customWidth="1"/>
    <col min="1795" max="1795" width="11.5" style="1" customWidth="1"/>
    <col min="1796" max="1796" width="14.875" style="1" customWidth="1"/>
    <col min="1797" max="1800" width="8.125" style="1" customWidth="1"/>
    <col min="1801" max="2048" width="9" style="1"/>
    <col min="2049" max="2049" width="10.875" style="1" bestFit="1" customWidth="1"/>
    <col min="2050" max="2050" width="81.875" style="1" customWidth="1"/>
    <col min="2051" max="2051" width="11.5" style="1" customWidth="1"/>
    <col min="2052" max="2052" width="14.875" style="1" customWidth="1"/>
    <col min="2053" max="2056" width="8.125" style="1" customWidth="1"/>
    <col min="2057" max="2304" width="9" style="1"/>
    <col min="2305" max="2305" width="10.875" style="1" bestFit="1" customWidth="1"/>
    <col min="2306" max="2306" width="81.875" style="1" customWidth="1"/>
    <col min="2307" max="2307" width="11.5" style="1" customWidth="1"/>
    <col min="2308" max="2308" width="14.875" style="1" customWidth="1"/>
    <col min="2309" max="2312" width="8.125" style="1" customWidth="1"/>
    <col min="2313" max="2560" width="9" style="1"/>
    <col min="2561" max="2561" width="10.875" style="1" bestFit="1" customWidth="1"/>
    <col min="2562" max="2562" width="81.875" style="1" customWidth="1"/>
    <col min="2563" max="2563" width="11.5" style="1" customWidth="1"/>
    <col min="2564" max="2564" width="14.875" style="1" customWidth="1"/>
    <col min="2565" max="2568" width="8.125" style="1" customWidth="1"/>
    <col min="2569" max="2816" width="9" style="1"/>
    <col min="2817" max="2817" width="10.875" style="1" bestFit="1" customWidth="1"/>
    <col min="2818" max="2818" width="81.875" style="1" customWidth="1"/>
    <col min="2819" max="2819" width="11.5" style="1" customWidth="1"/>
    <col min="2820" max="2820" width="14.875" style="1" customWidth="1"/>
    <col min="2821" max="2824" width="8.125" style="1" customWidth="1"/>
    <col min="2825" max="3072" width="9" style="1"/>
    <col min="3073" max="3073" width="10.875" style="1" bestFit="1" customWidth="1"/>
    <col min="3074" max="3074" width="81.875" style="1" customWidth="1"/>
    <col min="3075" max="3075" width="11.5" style="1" customWidth="1"/>
    <col min="3076" max="3076" width="14.875" style="1" customWidth="1"/>
    <col min="3077" max="3080" width="8.125" style="1" customWidth="1"/>
    <col min="3081" max="3328" width="9" style="1"/>
    <col min="3329" max="3329" width="10.875" style="1" bestFit="1" customWidth="1"/>
    <col min="3330" max="3330" width="81.875" style="1" customWidth="1"/>
    <col min="3331" max="3331" width="11.5" style="1" customWidth="1"/>
    <col min="3332" max="3332" width="14.875" style="1" customWidth="1"/>
    <col min="3333" max="3336" width="8.125" style="1" customWidth="1"/>
    <col min="3337" max="3584" width="9" style="1"/>
    <col min="3585" max="3585" width="10.875" style="1" bestFit="1" customWidth="1"/>
    <col min="3586" max="3586" width="81.875" style="1" customWidth="1"/>
    <col min="3587" max="3587" width="11.5" style="1" customWidth="1"/>
    <col min="3588" max="3588" width="14.875" style="1" customWidth="1"/>
    <col min="3589" max="3592" width="8.125" style="1" customWidth="1"/>
    <col min="3593" max="3840" width="9" style="1"/>
    <col min="3841" max="3841" width="10.875" style="1" bestFit="1" customWidth="1"/>
    <col min="3842" max="3842" width="81.875" style="1" customWidth="1"/>
    <col min="3843" max="3843" width="11.5" style="1" customWidth="1"/>
    <col min="3844" max="3844" width="14.875" style="1" customWidth="1"/>
    <col min="3845" max="3848" width="8.125" style="1" customWidth="1"/>
    <col min="3849" max="4096" width="9" style="1"/>
    <col min="4097" max="4097" width="10.875" style="1" bestFit="1" customWidth="1"/>
    <col min="4098" max="4098" width="81.875" style="1" customWidth="1"/>
    <col min="4099" max="4099" width="11.5" style="1" customWidth="1"/>
    <col min="4100" max="4100" width="14.875" style="1" customWidth="1"/>
    <col min="4101" max="4104" width="8.125" style="1" customWidth="1"/>
    <col min="4105" max="4352" width="9" style="1"/>
    <col min="4353" max="4353" width="10.875" style="1" bestFit="1" customWidth="1"/>
    <col min="4354" max="4354" width="81.875" style="1" customWidth="1"/>
    <col min="4355" max="4355" width="11.5" style="1" customWidth="1"/>
    <col min="4356" max="4356" width="14.875" style="1" customWidth="1"/>
    <col min="4357" max="4360" width="8.125" style="1" customWidth="1"/>
    <col min="4361" max="4608" width="9" style="1"/>
    <col min="4609" max="4609" width="10.875" style="1" bestFit="1" customWidth="1"/>
    <col min="4610" max="4610" width="81.875" style="1" customWidth="1"/>
    <col min="4611" max="4611" width="11.5" style="1" customWidth="1"/>
    <col min="4612" max="4612" width="14.875" style="1" customWidth="1"/>
    <col min="4613" max="4616" width="8.125" style="1" customWidth="1"/>
    <col min="4617" max="4864" width="9" style="1"/>
    <col min="4865" max="4865" width="10.875" style="1" bestFit="1" customWidth="1"/>
    <col min="4866" max="4866" width="81.875" style="1" customWidth="1"/>
    <col min="4867" max="4867" width="11.5" style="1" customWidth="1"/>
    <col min="4868" max="4868" width="14.875" style="1" customWidth="1"/>
    <col min="4869" max="4872" width="8.125" style="1" customWidth="1"/>
    <col min="4873" max="5120" width="9" style="1"/>
    <col min="5121" max="5121" width="10.875" style="1" bestFit="1" customWidth="1"/>
    <col min="5122" max="5122" width="81.875" style="1" customWidth="1"/>
    <col min="5123" max="5123" width="11.5" style="1" customWidth="1"/>
    <col min="5124" max="5124" width="14.875" style="1" customWidth="1"/>
    <col min="5125" max="5128" width="8.125" style="1" customWidth="1"/>
    <col min="5129" max="5376" width="9" style="1"/>
    <col min="5377" max="5377" width="10.875" style="1" bestFit="1" customWidth="1"/>
    <col min="5378" max="5378" width="81.875" style="1" customWidth="1"/>
    <col min="5379" max="5379" width="11.5" style="1" customWidth="1"/>
    <col min="5380" max="5380" width="14.875" style="1" customWidth="1"/>
    <col min="5381" max="5384" width="8.125" style="1" customWidth="1"/>
    <col min="5385" max="5632" width="9" style="1"/>
    <col min="5633" max="5633" width="10.875" style="1" bestFit="1" customWidth="1"/>
    <col min="5634" max="5634" width="81.875" style="1" customWidth="1"/>
    <col min="5635" max="5635" width="11.5" style="1" customWidth="1"/>
    <col min="5636" max="5636" width="14.875" style="1" customWidth="1"/>
    <col min="5637" max="5640" width="8.125" style="1" customWidth="1"/>
    <col min="5641" max="5888" width="9" style="1"/>
    <col min="5889" max="5889" width="10.875" style="1" bestFit="1" customWidth="1"/>
    <col min="5890" max="5890" width="81.875" style="1" customWidth="1"/>
    <col min="5891" max="5891" width="11.5" style="1" customWidth="1"/>
    <col min="5892" max="5892" width="14.875" style="1" customWidth="1"/>
    <col min="5893" max="5896" width="8.125" style="1" customWidth="1"/>
    <col min="5897" max="6144" width="9" style="1"/>
    <col min="6145" max="6145" width="10.875" style="1" bestFit="1" customWidth="1"/>
    <col min="6146" max="6146" width="81.875" style="1" customWidth="1"/>
    <col min="6147" max="6147" width="11.5" style="1" customWidth="1"/>
    <col min="6148" max="6148" width="14.875" style="1" customWidth="1"/>
    <col min="6149" max="6152" width="8.125" style="1" customWidth="1"/>
    <col min="6153" max="6400" width="9" style="1"/>
    <col min="6401" max="6401" width="10.875" style="1" bestFit="1" customWidth="1"/>
    <col min="6402" max="6402" width="81.875" style="1" customWidth="1"/>
    <col min="6403" max="6403" width="11.5" style="1" customWidth="1"/>
    <col min="6404" max="6404" width="14.875" style="1" customWidth="1"/>
    <col min="6405" max="6408" width="8.125" style="1" customWidth="1"/>
    <col min="6409" max="6656" width="9" style="1"/>
    <col min="6657" max="6657" width="10.875" style="1" bestFit="1" customWidth="1"/>
    <col min="6658" max="6658" width="81.875" style="1" customWidth="1"/>
    <col min="6659" max="6659" width="11.5" style="1" customWidth="1"/>
    <col min="6660" max="6660" width="14.875" style="1" customWidth="1"/>
    <col min="6661" max="6664" width="8.125" style="1" customWidth="1"/>
    <col min="6665" max="6912" width="9" style="1"/>
    <col min="6913" max="6913" width="10.875" style="1" bestFit="1" customWidth="1"/>
    <col min="6914" max="6914" width="81.875" style="1" customWidth="1"/>
    <col min="6915" max="6915" width="11.5" style="1" customWidth="1"/>
    <col min="6916" max="6916" width="14.875" style="1" customWidth="1"/>
    <col min="6917" max="6920" width="8.125" style="1" customWidth="1"/>
    <col min="6921" max="7168" width="9" style="1"/>
    <col min="7169" max="7169" width="10.875" style="1" bestFit="1" customWidth="1"/>
    <col min="7170" max="7170" width="81.875" style="1" customWidth="1"/>
    <col min="7171" max="7171" width="11.5" style="1" customWidth="1"/>
    <col min="7172" max="7172" width="14.875" style="1" customWidth="1"/>
    <col min="7173" max="7176" width="8.125" style="1" customWidth="1"/>
    <col min="7177" max="7424" width="9" style="1"/>
    <col min="7425" max="7425" width="10.875" style="1" bestFit="1" customWidth="1"/>
    <col min="7426" max="7426" width="81.875" style="1" customWidth="1"/>
    <col min="7427" max="7427" width="11.5" style="1" customWidth="1"/>
    <col min="7428" max="7428" width="14.875" style="1" customWidth="1"/>
    <col min="7429" max="7432" width="8.125" style="1" customWidth="1"/>
    <col min="7433" max="7680" width="9" style="1"/>
    <col min="7681" max="7681" width="10.875" style="1" bestFit="1" customWidth="1"/>
    <col min="7682" max="7682" width="81.875" style="1" customWidth="1"/>
    <col min="7683" max="7683" width="11.5" style="1" customWidth="1"/>
    <col min="7684" max="7684" width="14.875" style="1" customWidth="1"/>
    <col min="7685" max="7688" width="8.125" style="1" customWidth="1"/>
    <col min="7689" max="7936" width="9" style="1"/>
    <col min="7937" max="7937" width="10.875" style="1" bestFit="1" customWidth="1"/>
    <col min="7938" max="7938" width="81.875" style="1" customWidth="1"/>
    <col min="7939" max="7939" width="11.5" style="1" customWidth="1"/>
    <col min="7940" max="7940" width="14.875" style="1" customWidth="1"/>
    <col min="7941" max="7944" width="8.125" style="1" customWidth="1"/>
    <col min="7945" max="8192" width="9" style="1"/>
    <col min="8193" max="8193" width="10.875" style="1" bestFit="1" customWidth="1"/>
    <col min="8194" max="8194" width="81.875" style="1" customWidth="1"/>
    <col min="8195" max="8195" width="11.5" style="1" customWidth="1"/>
    <col min="8196" max="8196" width="14.875" style="1" customWidth="1"/>
    <col min="8197" max="8200" width="8.125" style="1" customWidth="1"/>
    <col min="8201" max="8448" width="9" style="1"/>
    <col min="8449" max="8449" width="10.875" style="1" bestFit="1" customWidth="1"/>
    <col min="8450" max="8450" width="81.875" style="1" customWidth="1"/>
    <col min="8451" max="8451" width="11.5" style="1" customWidth="1"/>
    <col min="8452" max="8452" width="14.875" style="1" customWidth="1"/>
    <col min="8453" max="8456" width="8.125" style="1" customWidth="1"/>
    <col min="8457" max="8704" width="9" style="1"/>
    <col min="8705" max="8705" width="10.875" style="1" bestFit="1" customWidth="1"/>
    <col min="8706" max="8706" width="81.875" style="1" customWidth="1"/>
    <col min="8707" max="8707" width="11.5" style="1" customWidth="1"/>
    <col min="8708" max="8708" width="14.875" style="1" customWidth="1"/>
    <col min="8709" max="8712" width="8.125" style="1" customWidth="1"/>
    <col min="8713" max="8960" width="9" style="1"/>
    <col min="8961" max="8961" width="10.875" style="1" bestFit="1" customWidth="1"/>
    <col min="8962" max="8962" width="81.875" style="1" customWidth="1"/>
    <col min="8963" max="8963" width="11.5" style="1" customWidth="1"/>
    <col min="8964" max="8964" width="14.875" style="1" customWidth="1"/>
    <col min="8965" max="8968" width="8.125" style="1" customWidth="1"/>
    <col min="8969" max="9216" width="9" style="1"/>
    <col min="9217" max="9217" width="10.875" style="1" bestFit="1" customWidth="1"/>
    <col min="9218" max="9218" width="81.875" style="1" customWidth="1"/>
    <col min="9219" max="9219" width="11.5" style="1" customWidth="1"/>
    <col min="9220" max="9220" width="14.875" style="1" customWidth="1"/>
    <col min="9221" max="9224" width="8.125" style="1" customWidth="1"/>
    <col min="9225" max="9472" width="9" style="1"/>
    <col min="9473" max="9473" width="10.875" style="1" bestFit="1" customWidth="1"/>
    <col min="9474" max="9474" width="81.875" style="1" customWidth="1"/>
    <col min="9475" max="9475" width="11.5" style="1" customWidth="1"/>
    <col min="9476" max="9476" width="14.875" style="1" customWidth="1"/>
    <col min="9477" max="9480" width="8.125" style="1" customWidth="1"/>
    <col min="9481" max="9728" width="9" style="1"/>
    <col min="9729" max="9729" width="10.875" style="1" bestFit="1" customWidth="1"/>
    <col min="9730" max="9730" width="81.875" style="1" customWidth="1"/>
    <col min="9731" max="9731" width="11.5" style="1" customWidth="1"/>
    <col min="9732" max="9732" width="14.875" style="1" customWidth="1"/>
    <col min="9733" max="9736" width="8.125" style="1" customWidth="1"/>
    <col min="9737" max="9984" width="9" style="1"/>
    <col min="9985" max="9985" width="10.875" style="1" bestFit="1" customWidth="1"/>
    <col min="9986" max="9986" width="81.875" style="1" customWidth="1"/>
    <col min="9987" max="9987" width="11.5" style="1" customWidth="1"/>
    <col min="9988" max="9988" width="14.875" style="1" customWidth="1"/>
    <col min="9989" max="9992" width="8.125" style="1" customWidth="1"/>
    <col min="9993" max="10240" width="9" style="1"/>
    <col min="10241" max="10241" width="10.875" style="1" bestFit="1" customWidth="1"/>
    <col min="10242" max="10242" width="81.875" style="1" customWidth="1"/>
    <col min="10243" max="10243" width="11.5" style="1" customWidth="1"/>
    <col min="10244" max="10244" width="14.875" style="1" customWidth="1"/>
    <col min="10245" max="10248" width="8.125" style="1" customWidth="1"/>
    <col min="10249" max="10496" width="9" style="1"/>
    <col min="10497" max="10497" width="10.875" style="1" bestFit="1" customWidth="1"/>
    <col min="10498" max="10498" width="81.875" style="1" customWidth="1"/>
    <col min="10499" max="10499" width="11.5" style="1" customWidth="1"/>
    <col min="10500" max="10500" width="14.875" style="1" customWidth="1"/>
    <col min="10501" max="10504" width="8.125" style="1" customWidth="1"/>
    <col min="10505" max="10752" width="9" style="1"/>
    <col min="10753" max="10753" width="10.875" style="1" bestFit="1" customWidth="1"/>
    <col min="10754" max="10754" width="81.875" style="1" customWidth="1"/>
    <col min="10755" max="10755" width="11.5" style="1" customWidth="1"/>
    <col min="10756" max="10756" width="14.875" style="1" customWidth="1"/>
    <col min="10757" max="10760" width="8.125" style="1" customWidth="1"/>
    <col min="10761" max="11008" width="9" style="1"/>
    <col min="11009" max="11009" width="10.875" style="1" bestFit="1" customWidth="1"/>
    <col min="11010" max="11010" width="81.875" style="1" customWidth="1"/>
    <col min="11011" max="11011" width="11.5" style="1" customWidth="1"/>
    <col min="11012" max="11012" width="14.875" style="1" customWidth="1"/>
    <col min="11013" max="11016" width="8.125" style="1" customWidth="1"/>
    <col min="11017" max="11264" width="9" style="1"/>
    <col min="11265" max="11265" width="10.875" style="1" bestFit="1" customWidth="1"/>
    <col min="11266" max="11266" width="81.875" style="1" customWidth="1"/>
    <col min="11267" max="11267" width="11.5" style="1" customWidth="1"/>
    <col min="11268" max="11268" width="14.875" style="1" customWidth="1"/>
    <col min="11269" max="11272" width="8.125" style="1" customWidth="1"/>
    <col min="11273" max="11520" width="9" style="1"/>
    <col min="11521" max="11521" width="10.875" style="1" bestFit="1" customWidth="1"/>
    <col min="11522" max="11522" width="81.875" style="1" customWidth="1"/>
    <col min="11523" max="11523" width="11.5" style="1" customWidth="1"/>
    <col min="11524" max="11524" width="14.875" style="1" customWidth="1"/>
    <col min="11525" max="11528" width="8.125" style="1" customWidth="1"/>
    <col min="11529" max="11776" width="9" style="1"/>
    <col min="11777" max="11777" width="10.875" style="1" bestFit="1" customWidth="1"/>
    <col min="11778" max="11778" width="81.875" style="1" customWidth="1"/>
    <col min="11779" max="11779" width="11.5" style="1" customWidth="1"/>
    <col min="11780" max="11780" width="14.875" style="1" customWidth="1"/>
    <col min="11781" max="11784" width="8.125" style="1" customWidth="1"/>
    <col min="11785" max="12032" width="9" style="1"/>
    <col min="12033" max="12033" width="10.875" style="1" bestFit="1" customWidth="1"/>
    <col min="12034" max="12034" width="81.875" style="1" customWidth="1"/>
    <col min="12035" max="12035" width="11.5" style="1" customWidth="1"/>
    <col min="12036" max="12036" width="14.875" style="1" customWidth="1"/>
    <col min="12037" max="12040" width="8.125" style="1" customWidth="1"/>
    <col min="12041" max="12288" width="9" style="1"/>
    <col min="12289" max="12289" width="10.875" style="1" bestFit="1" customWidth="1"/>
    <col min="12290" max="12290" width="81.875" style="1" customWidth="1"/>
    <col min="12291" max="12291" width="11.5" style="1" customWidth="1"/>
    <col min="12292" max="12292" width="14.875" style="1" customWidth="1"/>
    <col min="12293" max="12296" width="8.125" style="1" customWidth="1"/>
    <col min="12297" max="12544" width="9" style="1"/>
    <col min="12545" max="12545" width="10.875" style="1" bestFit="1" customWidth="1"/>
    <col min="12546" max="12546" width="81.875" style="1" customWidth="1"/>
    <col min="12547" max="12547" width="11.5" style="1" customWidth="1"/>
    <col min="12548" max="12548" width="14.875" style="1" customWidth="1"/>
    <col min="12549" max="12552" width="8.125" style="1" customWidth="1"/>
    <col min="12553" max="12800" width="9" style="1"/>
    <col min="12801" max="12801" width="10.875" style="1" bestFit="1" customWidth="1"/>
    <col min="12802" max="12802" width="81.875" style="1" customWidth="1"/>
    <col min="12803" max="12803" width="11.5" style="1" customWidth="1"/>
    <col min="12804" max="12804" width="14.875" style="1" customWidth="1"/>
    <col min="12805" max="12808" width="8.125" style="1" customWidth="1"/>
    <col min="12809" max="13056" width="9" style="1"/>
    <col min="13057" max="13057" width="10.875" style="1" bestFit="1" customWidth="1"/>
    <col min="13058" max="13058" width="81.875" style="1" customWidth="1"/>
    <col min="13059" max="13059" width="11.5" style="1" customWidth="1"/>
    <col min="13060" max="13060" width="14.875" style="1" customWidth="1"/>
    <col min="13061" max="13064" width="8.125" style="1" customWidth="1"/>
    <col min="13065" max="13312" width="9" style="1"/>
    <col min="13313" max="13313" width="10.875" style="1" bestFit="1" customWidth="1"/>
    <col min="13314" max="13314" width="81.875" style="1" customWidth="1"/>
    <col min="13315" max="13315" width="11.5" style="1" customWidth="1"/>
    <col min="13316" max="13316" width="14.875" style="1" customWidth="1"/>
    <col min="13317" max="13320" width="8.125" style="1" customWidth="1"/>
    <col min="13321" max="13568" width="9" style="1"/>
    <col min="13569" max="13569" width="10.875" style="1" bestFit="1" customWidth="1"/>
    <col min="13570" max="13570" width="81.875" style="1" customWidth="1"/>
    <col min="13571" max="13571" width="11.5" style="1" customWidth="1"/>
    <col min="13572" max="13572" width="14.875" style="1" customWidth="1"/>
    <col min="13573" max="13576" width="8.125" style="1" customWidth="1"/>
    <col min="13577" max="13824" width="9" style="1"/>
    <col min="13825" max="13825" width="10.875" style="1" bestFit="1" customWidth="1"/>
    <col min="13826" max="13826" width="81.875" style="1" customWidth="1"/>
    <col min="13827" max="13827" width="11.5" style="1" customWidth="1"/>
    <col min="13828" max="13828" width="14.875" style="1" customWidth="1"/>
    <col min="13829" max="13832" width="8.125" style="1" customWidth="1"/>
    <col min="13833" max="14080" width="9" style="1"/>
    <col min="14081" max="14081" width="10.875" style="1" bestFit="1" customWidth="1"/>
    <col min="14082" max="14082" width="81.875" style="1" customWidth="1"/>
    <col min="14083" max="14083" width="11.5" style="1" customWidth="1"/>
    <col min="14084" max="14084" width="14.875" style="1" customWidth="1"/>
    <col min="14085" max="14088" width="8.125" style="1" customWidth="1"/>
    <col min="14089" max="14336" width="9" style="1"/>
    <col min="14337" max="14337" width="10.875" style="1" bestFit="1" customWidth="1"/>
    <col min="14338" max="14338" width="81.875" style="1" customWidth="1"/>
    <col min="14339" max="14339" width="11.5" style="1" customWidth="1"/>
    <col min="14340" max="14340" width="14.875" style="1" customWidth="1"/>
    <col min="14341" max="14344" width="8.125" style="1" customWidth="1"/>
    <col min="14345" max="14592" width="9" style="1"/>
    <col min="14593" max="14593" width="10.875" style="1" bestFit="1" customWidth="1"/>
    <col min="14594" max="14594" width="81.875" style="1" customWidth="1"/>
    <col min="14595" max="14595" width="11.5" style="1" customWidth="1"/>
    <col min="14596" max="14596" width="14.875" style="1" customWidth="1"/>
    <col min="14597" max="14600" width="8.125" style="1" customWidth="1"/>
    <col min="14601" max="14848" width="9" style="1"/>
    <col min="14849" max="14849" width="10.875" style="1" bestFit="1" customWidth="1"/>
    <col min="14850" max="14850" width="81.875" style="1" customWidth="1"/>
    <col min="14851" max="14851" width="11.5" style="1" customWidth="1"/>
    <col min="14852" max="14852" width="14.875" style="1" customWidth="1"/>
    <col min="14853" max="14856" width="8.125" style="1" customWidth="1"/>
    <col min="14857" max="15104" width="9" style="1"/>
    <col min="15105" max="15105" width="10.875" style="1" bestFit="1" customWidth="1"/>
    <col min="15106" max="15106" width="81.875" style="1" customWidth="1"/>
    <col min="15107" max="15107" width="11.5" style="1" customWidth="1"/>
    <col min="15108" max="15108" width="14.875" style="1" customWidth="1"/>
    <col min="15109" max="15112" width="8.125" style="1" customWidth="1"/>
    <col min="15113" max="15360" width="9" style="1"/>
    <col min="15361" max="15361" width="10.875" style="1" bestFit="1" customWidth="1"/>
    <col min="15362" max="15362" width="81.875" style="1" customWidth="1"/>
    <col min="15363" max="15363" width="11.5" style="1" customWidth="1"/>
    <col min="15364" max="15364" width="14.875" style="1" customWidth="1"/>
    <col min="15365" max="15368" width="8.125" style="1" customWidth="1"/>
    <col min="15369" max="15616" width="9" style="1"/>
    <col min="15617" max="15617" width="10.875" style="1" bestFit="1" customWidth="1"/>
    <col min="15618" max="15618" width="81.875" style="1" customWidth="1"/>
    <col min="15619" max="15619" width="11.5" style="1" customWidth="1"/>
    <col min="15620" max="15620" width="14.875" style="1" customWidth="1"/>
    <col min="15621" max="15624" width="8.125" style="1" customWidth="1"/>
    <col min="15625" max="15872" width="9" style="1"/>
    <col min="15873" max="15873" width="10.875" style="1" bestFit="1" customWidth="1"/>
    <col min="15874" max="15874" width="81.875" style="1" customWidth="1"/>
    <col min="15875" max="15875" width="11.5" style="1" customWidth="1"/>
    <col min="15876" max="15876" width="14.875" style="1" customWidth="1"/>
    <col min="15877" max="15880" width="8.125" style="1" customWidth="1"/>
    <col min="15881" max="16128" width="9" style="1"/>
    <col min="16129" max="16129" width="10.875" style="1" bestFit="1" customWidth="1"/>
    <col min="16130" max="16130" width="81.875" style="1" customWidth="1"/>
    <col min="16131" max="16131" width="11.5" style="1" customWidth="1"/>
    <col min="16132" max="16132" width="14.875" style="1" customWidth="1"/>
    <col min="16133" max="16136" width="8.125" style="1" customWidth="1"/>
    <col min="16137" max="16384" width="9" style="1"/>
  </cols>
  <sheetData>
    <row r="1" spans="1:9" ht="18.75">
      <c r="D1" s="237" t="s">
        <v>451</v>
      </c>
      <c r="E1" s="238"/>
      <c r="F1" s="238"/>
      <c r="G1" s="238"/>
      <c r="H1" s="238"/>
    </row>
    <row r="2" spans="1:9" ht="18.75">
      <c r="D2" s="307" t="s">
        <v>452</v>
      </c>
      <c r="E2" s="307"/>
      <c r="F2" s="307"/>
      <c r="G2" s="307"/>
      <c r="H2" s="307"/>
    </row>
    <row r="3" spans="1:9" ht="42" customHeight="1">
      <c r="D3" s="308" t="s">
        <v>453</v>
      </c>
      <c r="E3" s="308"/>
      <c r="F3" s="308"/>
      <c r="G3" s="308"/>
      <c r="H3" s="308"/>
    </row>
    <row r="4" spans="1:9" ht="18.75" hidden="1">
      <c r="F4" s="239"/>
    </row>
    <row r="5" spans="1:9" ht="18.75" hidden="1">
      <c r="F5" s="239"/>
    </row>
    <row r="6" spans="1:9" ht="18.75" hidden="1">
      <c r="A6" s="239"/>
    </row>
    <row r="7" spans="1:9" ht="18.75" hidden="1">
      <c r="A7" s="239"/>
    </row>
    <row r="8" spans="1:9" ht="18.75" hidden="1">
      <c r="A8" s="239"/>
    </row>
    <row r="9" spans="1:9" ht="18.75" hidden="1">
      <c r="A9" s="240"/>
    </row>
    <row r="10" spans="1:9" ht="18.75">
      <c r="A10" s="240"/>
    </row>
    <row r="11" spans="1:9" ht="18.75">
      <c r="A11" s="240"/>
    </row>
    <row r="12" spans="1:9" ht="18.75">
      <c r="A12" s="309" t="s">
        <v>26</v>
      </c>
      <c r="B12" s="309"/>
      <c r="C12" s="309"/>
      <c r="D12" s="309"/>
      <c r="E12" s="309"/>
      <c r="F12" s="309"/>
      <c r="G12" s="309"/>
      <c r="H12" s="309"/>
    </row>
    <row r="13" spans="1:9" ht="18.75">
      <c r="A13" s="309" t="s">
        <v>114</v>
      </c>
      <c r="B13" s="309"/>
      <c r="C13" s="309"/>
      <c r="D13" s="309"/>
      <c r="E13" s="309"/>
      <c r="F13" s="309"/>
      <c r="G13" s="309"/>
      <c r="H13" s="309"/>
    </row>
    <row r="14" spans="1:9" ht="18.75">
      <c r="A14" s="240"/>
    </row>
    <row r="15" spans="1:9" ht="15.75" customHeight="1">
      <c r="A15" s="310" t="s">
        <v>55</v>
      </c>
      <c r="B15" s="310" t="s">
        <v>110</v>
      </c>
      <c r="C15" s="310" t="s">
        <v>27</v>
      </c>
      <c r="D15" s="310" t="s">
        <v>111</v>
      </c>
      <c r="E15" s="318" t="s">
        <v>112</v>
      </c>
      <c r="F15" s="319"/>
      <c r="G15" s="319"/>
      <c r="H15" s="319"/>
      <c r="I15" s="320"/>
    </row>
    <row r="16" spans="1:9">
      <c r="A16" s="310"/>
      <c r="B16" s="310"/>
      <c r="C16" s="310"/>
      <c r="D16" s="310"/>
      <c r="E16" s="241">
        <v>2016</v>
      </c>
      <c r="F16" s="242">
        <v>2017</v>
      </c>
      <c r="G16" s="242">
        <v>2018</v>
      </c>
      <c r="H16" s="242">
        <v>2019</v>
      </c>
      <c r="I16" s="282">
        <v>2020</v>
      </c>
    </row>
    <row r="17" spans="1:9">
      <c r="A17" s="242">
        <v>1</v>
      </c>
      <c r="B17" s="242">
        <v>2</v>
      </c>
      <c r="C17" s="242">
        <v>3</v>
      </c>
      <c r="D17" s="242">
        <v>4</v>
      </c>
      <c r="E17" s="242">
        <v>5</v>
      </c>
      <c r="F17" s="242">
        <v>6</v>
      </c>
      <c r="G17" s="242">
        <v>7</v>
      </c>
      <c r="H17" s="242">
        <v>8</v>
      </c>
      <c r="I17" s="282">
        <v>9</v>
      </c>
    </row>
    <row r="18" spans="1:9" ht="53.25" customHeight="1">
      <c r="A18" s="311" t="s">
        <v>454</v>
      </c>
      <c r="B18" s="312"/>
      <c r="C18" s="312"/>
      <c r="D18" s="312"/>
      <c r="E18" s="312"/>
      <c r="F18" s="312"/>
      <c r="G18" s="312"/>
      <c r="H18" s="313"/>
      <c r="I18" s="292"/>
    </row>
    <row r="19" spans="1:9" ht="31.5" hidden="1">
      <c r="A19" s="243">
        <v>1</v>
      </c>
      <c r="B19" s="244" t="s">
        <v>455</v>
      </c>
      <c r="C19" s="245" t="s">
        <v>209</v>
      </c>
      <c r="D19" s="246" t="s">
        <v>456</v>
      </c>
      <c r="E19" s="247">
        <v>92.2</v>
      </c>
      <c r="F19" s="247">
        <v>95</v>
      </c>
      <c r="G19" s="247">
        <v>95</v>
      </c>
      <c r="H19" s="247">
        <v>97</v>
      </c>
      <c r="I19" s="292"/>
    </row>
    <row r="20" spans="1:9" ht="78.75" hidden="1">
      <c r="A20" s="243" t="s">
        <v>457</v>
      </c>
      <c r="B20" s="244" t="s">
        <v>208</v>
      </c>
      <c r="C20" s="245" t="s">
        <v>209</v>
      </c>
      <c r="D20" s="246" t="s">
        <v>458</v>
      </c>
      <c r="E20" s="245">
        <v>100</v>
      </c>
      <c r="F20" s="245">
        <v>100</v>
      </c>
      <c r="G20" s="245">
        <v>100</v>
      </c>
      <c r="H20" s="245">
        <v>100</v>
      </c>
      <c r="I20" s="292"/>
    </row>
    <row r="21" spans="1:9" ht="63" hidden="1">
      <c r="A21" s="243" t="s">
        <v>459</v>
      </c>
      <c r="B21" s="248" t="s">
        <v>460</v>
      </c>
      <c r="C21" s="249" t="s">
        <v>209</v>
      </c>
      <c r="D21" s="249" t="s">
        <v>458</v>
      </c>
      <c r="E21" s="249">
        <v>1.74</v>
      </c>
      <c r="F21" s="249">
        <v>1.5</v>
      </c>
      <c r="G21" s="249">
        <v>1</v>
      </c>
      <c r="H21" s="249">
        <v>1</v>
      </c>
      <c r="I21" s="292"/>
    </row>
    <row r="22" spans="1:9" ht="47.25" hidden="1">
      <c r="A22" s="243" t="s">
        <v>461</v>
      </c>
      <c r="B22" s="244" t="s">
        <v>462</v>
      </c>
      <c r="C22" s="245" t="s">
        <v>209</v>
      </c>
      <c r="D22" s="249" t="s">
        <v>458</v>
      </c>
      <c r="E22" s="250">
        <v>76.150000000000006</v>
      </c>
      <c r="F22" s="251"/>
      <c r="G22" s="251"/>
      <c r="H22" s="243"/>
      <c r="I22" s="292"/>
    </row>
    <row r="23" spans="1:9" ht="15.75" customHeight="1">
      <c r="A23" s="314" t="s">
        <v>463</v>
      </c>
      <c r="B23" s="315"/>
      <c r="C23" s="315"/>
      <c r="D23" s="315"/>
      <c r="E23" s="315"/>
      <c r="F23" s="315"/>
      <c r="G23" s="315"/>
      <c r="H23" s="316"/>
      <c r="I23" s="292"/>
    </row>
    <row r="24" spans="1:9">
      <c r="A24" s="311" t="s">
        <v>464</v>
      </c>
      <c r="B24" s="312"/>
      <c r="C24" s="312"/>
      <c r="D24" s="312"/>
      <c r="E24" s="312"/>
      <c r="F24" s="312"/>
      <c r="G24" s="312"/>
      <c r="H24" s="313"/>
      <c r="I24" s="292"/>
    </row>
    <row r="25" spans="1:9" ht="78.75">
      <c r="A25" s="243" t="s">
        <v>341</v>
      </c>
      <c r="B25" s="244" t="s">
        <v>208</v>
      </c>
      <c r="C25" s="245" t="s">
        <v>209</v>
      </c>
      <c r="D25" s="246" t="s">
        <v>458</v>
      </c>
      <c r="E25" s="245">
        <v>100</v>
      </c>
      <c r="F25" s="245">
        <v>100</v>
      </c>
      <c r="G25" s="245">
        <v>100</v>
      </c>
      <c r="H25" s="243" t="s">
        <v>465</v>
      </c>
      <c r="I25" s="243" t="s">
        <v>465</v>
      </c>
    </row>
    <row r="26" spans="1:9" ht="78.75">
      <c r="A26" s="243" t="s">
        <v>347</v>
      </c>
      <c r="B26" s="244" t="s">
        <v>211</v>
      </c>
      <c r="C26" s="245" t="s">
        <v>209</v>
      </c>
      <c r="D26" s="246" t="s">
        <v>458</v>
      </c>
      <c r="E26" s="245">
        <v>60</v>
      </c>
      <c r="F26" s="245">
        <v>60</v>
      </c>
      <c r="G26" s="245">
        <v>60</v>
      </c>
      <c r="H26" s="243" t="s">
        <v>466</v>
      </c>
      <c r="I26" s="243" t="s">
        <v>466</v>
      </c>
    </row>
    <row r="27" spans="1:9">
      <c r="A27" s="317" t="s">
        <v>267</v>
      </c>
      <c r="B27" s="317"/>
      <c r="C27" s="317"/>
      <c r="D27" s="317"/>
      <c r="E27" s="317"/>
      <c r="F27" s="317"/>
      <c r="G27" s="317"/>
      <c r="H27" s="252"/>
      <c r="I27" s="283"/>
    </row>
    <row r="28" spans="1:9" ht="78.75">
      <c r="A28" s="243" t="s">
        <v>467</v>
      </c>
      <c r="B28" s="244" t="s">
        <v>468</v>
      </c>
      <c r="C28" s="249" t="s">
        <v>209</v>
      </c>
      <c r="D28" s="246" t="s">
        <v>456</v>
      </c>
      <c r="E28" s="253">
        <v>9.4</v>
      </c>
      <c r="F28" s="253">
        <v>9.4</v>
      </c>
      <c r="G28" s="253">
        <v>5</v>
      </c>
      <c r="H28" s="243" t="s">
        <v>459</v>
      </c>
      <c r="I28" s="243" t="s">
        <v>459</v>
      </c>
    </row>
    <row r="29" spans="1:9" ht="47.25">
      <c r="A29" s="243" t="s">
        <v>353</v>
      </c>
      <c r="B29" s="244" t="s">
        <v>469</v>
      </c>
      <c r="C29" s="249" t="s">
        <v>209</v>
      </c>
      <c r="D29" s="246" t="s">
        <v>456</v>
      </c>
      <c r="E29" s="254">
        <v>83.96</v>
      </c>
      <c r="F29" s="254">
        <v>83.96</v>
      </c>
      <c r="G29" s="254">
        <v>83.96</v>
      </c>
      <c r="H29" s="243" t="s">
        <v>465</v>
      </c>
      <c r="I29" s="243" t="s">
        <v>465</v>
      </c>
    </row>
    <row r="30" spans="1:9" ht="31.5">
      <c r="A30" s="243" t="s">
        <v>470</v>
      </c>
      <c r="B30" s="244" t="s">
        <v>471</v>
      </c>
      <c r="C30" s="249" t="s">
        <v>209</v>
      </c>
      <c r="D30" s="249" t="s">
        <v>458</v>
      </c>
      <c r="E30" s="255">
        <v>98</v>
      </c>
      <c r="F30" s="255">
        <v>98</v>
      </c>
      <c r="G30" s="255">
        <v>100</v>
      </c>
      <c r="H30" s="243" t="s">
        <v>465</v>
      </c>
      <c r="I30" s="243" t="s">
        <v>465</v>
      </c>
    </row>
    <row r="31" spans="1:9" ht="47.25">
      <c r="A31" s="243" t="s">
        <v>472</v>
      </c>
      <c r="B31" s="244" t="s">
        <v>473</v>
      </c>
      <c r="C31" s="245" t="s">
        <v>209</v>
      </c>
      <c r="D31" s="249" t="s">
        <v>458</v>
      </c>
      <c r="E31" s="250">
        <v>2.64</v>
      </c>
      <c r="F31" s="250">
        <v>2.64</v>
      </c>
      <c r="G31" s="250">
        <v>1</v>
      </c>
      <c r="H31" s="243" t="s">
        <v>474</v>
      </c>
      <c r="I31" s="243" t="s">
        <v>474</v>
      </c>
    </row>
    <row r="32" spans="1:9" ht="47.25">
      <c r="A32" s="243" t="s">
        <v>475</v>
      </c>
      <c r="B32" s="244" t="s">
        <v>476</v>
      </c>
      <c r="C32" s="249" t="s">
        <v>209</v>
      </c>
      <c r="D32" s="246" t="s">
        <v>456</v>
      </c>
      <c r="E32" s="254">
        <v>17.5</v>
      </c>
      <c r="F32" s="254">
        <v>17.5</v>
      </c>
      <c r="G32" s="254">
        <v>9</v>
      </c>
      <c r="H32" s="243" t="s">
        <v>477</v>
      </c>
      <c r="I32" s="243" t="s">
        <v>477</v>
      </c>
    </row>
    <row r="33" spans="1:9" ht="63">
      <c r="A33" s="243" t="s">
        <v>478</v>
      </c>
      <c r="B33" s="244" t="s">
        <v>479</v>
      </c>
      <c r="C33" s="256" t="s">
        <v>209</v>
      </c>
      <c r="D33" s="249" t="s">
        <v>458</v>
      </c>
      <c r="E33" s="256">
        <v>100</v>
      </c>
      <c r="F33" s="256">
        <v>100</v>
      </c>
      <c r="G33" s="256">
        <v>100</v>
      </c>
      <c r="H33" s="243" t="s">
        <v>465</v>
      </c>
      <c r="I33" s="243" t="s">
        <v>465</v>
      </c>
    </row>
    <row r="34" spans="1:9" ht="47.25">
      <c r="A34" s="243" t="s">
        <v>480</v>
      </c>
      <c r="B34" s="244" t="s">
        <v>481</v>
      </c>
      <c r="C34" s="256" t="s">
        <v>209</v>
      </c>
      <c r="D34" s="249" t="s">
        <v>458</v>
      </c>
      <c r="E34" s="257">
        <v>48</v>
      </c>
      <c r="F34" s="257">
        <v>48</v>
      </c>
      <c r="G34" s="257">
        <v>48</v>
      </c>
      <c r="H34" s="243" t="s">
        <v>482</v>
      </c>
      <c r="I34" s="243" t="s">
        <v>482</v>
      </c>
    </row>
    <row r="35" spans="1:9" ht="47.25">
      <c r="A35" s="243" t="s">
        <v>483</v>
      </c>
      <c r="B35" s="244" t="s">
        <v>484</v>
      </c>
      <c r="C35" s="256" t="s">
        <v>209</v>
      </c>
      <c r="D35" s="249" t="s">
        <v>458</v>
      </c>
      <c r="E35" s="257">
        <v>12</v>
      </c>
      <c r="F35" s="257">
        <v>12</v>
      </c>
      <c r="G35" s="257">
        <v>75</v>
      </c>
      <c r="H35" s="243" t="s">
        <v>465</v>
      </c>
      <c r="I35" s="243" t="s">
        <v>465</v>
      </c>
    </row>
    <row r="36" spans="1:9">
      <c r="A36" s="306" t="s">
        <v>485</v>
      </c>
      <c r="B36" s="306"/>
      <c r="C36" s="306"/>
      <c r="D36" s="306"/>
      <c r="E36" s="306"/>
      <c r="F36" s="306"/>
      <c r="G36" s="306"/>
      <c r="H36" s="258"/>
      <c r="I36" s="281"/>
    </row>
    <row r="37" spans="1:9" ht="47.25">
      <c r="A37" s="259" t="s">
        <v>360</v>
      </c>
      <c r="B37" s="248" t="s">
        <v>486</v>
      </c>
      <c r="C37" s="245" t="s">
        <v>209</v>
      </c>
      <c r="D37" s="246" t="s">
        <v>458</v>
      </c>
      <c r="E37" s="249">
        <v>70.599999999999994</v>
      </c>
      <c r="F37" s="249">
        <v>70.599999999999994</v>
      </c>
      <c r="G37" s="249">
        <v>70.599999999999994</v>
      </c>
      <c r="H37" s="259" t="s">
        <v>487</v>
      </c>
      <c r="I37" s="259" t="s">
        <v>487</v>
      </c>
    </row>
    <row r="38" spans="1:9" ht="78.75">
      <c r="A38" s="259" t="s">
        <v>405</v>
      </c>
      <c r="B38" s="248" t="s">
        <v>488</v>
      </c>
      <c r="C38" s="245" t="s">
        <v>209</v>
      </c>
      <c r="D38" s="246" t="s">
        <v>458</v>
      </c>
      <c r="E38" s="249">
        <v>100</v>
      </c>
      <c r="F38" s="249">
        <v>100</v>
      </c>
      <c r="G38" s="249">
        <v>100</v>
      </c>
      <c r="H38" s="249">
        <v>100</v>
      </c>
      <c r="I38" s="249">
        <v>100</v>
      </c>
    </row>
    <row r="39" spans="1:9">
      <c r="A39" s="306" t="s">
        <v>297</v>
      </c>
      <c r="B39" s="306"/>
      <c r="C39" s="306"/>
      <c r="D39" s="306"/>
      <c r="E39" s="306"/>
      <c r="F39" s="306"/>
      <c r="G39" s="306"/>
      <c r="H39" s="258"/>
      <c r="I39" s="281"/>
    </row>
    <row r="40" spans="1:9" ht="63">
      <c r="A40" s="259" t="s">
        <v>298</v>
      </c>
      <c r="B40" s="248" t="s">
        <v>489</v>
      </c>
      <c r="C40" s="245" t="s">
        <v>209</v>
      </c>
      <c r="D40" s="246" t="s">
        <v>458</v>
      </c>
      <c r="E40" s="249">
        <v>80.5</v>
      </c>
      <c r="F40" s="249">
        <v>80.5</v>
      </c>
      <c r="G40" s="249">
        <v>80.5</v>
      </c>
      <c r="H40" s="259" t="s">
        <v>465</v>
      </c>
      <c r="I40" s="259" t="s">
        <v>465</v>
      </c>
    </row>
    <row r="41" spans="1:9">
      <c r="A41" s="321" t="s">
        <v>490</v>
      </c>
      <c r="B41" s="321"/>
      <c r="C41" s="321"/>
      <c r="D41" s="321"/>
      <c r="E41" s="321"/>
      <c r="F41" s="321"/>
      <c r="G41" s="321"/>
      <c r="H41" s="260"/>
      <c r="I41" s="284"/>
    </row>
    <row r="42" spans="1:9" ht="31.5">
      <c r="A42" s="261" t="s">
        <v>304</v>
      </c>
      <c r="B42" s="248" t="s">
        <v>491</v>
      </c>
      <c r="C42" s="249" t="s">
        <v>209</v>
      </c>
      <c r="D42" s="246" t="s">
        <v>458</v>
      </c>
      <c r="E42" s="246">
        <v>82.9</v>
      </c>
      <c r="F42" s="246">
        <v>82.9</v>
      </c>
      <c r="G42" s="246">
        <v>82.9</v>
      </c>
      <c r="H42" s="261" t="s">
        <v>487</v>
      </c>
      <c r="I42" s="261" t="s">
        <v>487</v>
      </c>
    </row>
    <row r="43" spans="1:9" hidden="1">
      <c r="A43" s="322" t="s">
        <v>492</v>
      </c>
      <c r="B43" s="322"/>
      <c r="C43" s="322"/>
      <c r="D43" s="322"/>
      <c r="E43" s="322"/>
      <c r="F43" s="322"/>
      <c r="G43" s="322"/>
      <c r="H43" s="262"/>
    </row>
    <row r="44" spans="1:9" hidden="1">
      <c r="A44" s="306" t="s">
        <v>493</v>
      </c>
      <c r="B44" s="306"/>
      <c r="C44" s="306"/>
      <c r="D44" s="306"/>
      <c r="E44" s="306"/>
      <c r="F44" s="306"/>
      <c r="G44" s="306"/>
      <c r="H44" s="258"/>
    </row>
    <row r="45" spans="1:9" ht="306" hidden="1" customHeight="1">
      <c r="A45" s="243" t="s">
        <v>386</v>
      </c>
      <c r="B45" s="244" t="s">
        <v>494</v>
      </c>
      <c r="C45" s="256" t="s">
        <v>209</v>
      </c>
      <c r="D45" s="246" t="s">
        <v>456</v>
      </c>
      <c r="E45" s="250">
        <v>97.13</v>
      </c>
      <c r="F45" s="250">
        <v>97.13</v>
      </c>
      <c r="G45" s="250">
        <v>97.13</v>
      </c>
      <c r="H45" s="250">
        <v>97.13</v>
      </c>
    </row>
    <row r="46" spans="1:9" ht="127.5" hidden="1" customHeight="1">
      <c r="A46" s="243" t="s">
        <v>353</v>
      </c>
      <c r="B46" s="244" t="s">
        <v>495</v>
      </c>
      <c r="C46" s="249" t="s">
        <v>389</v>
      </c>
      <c r="D46" s="246" t="s">
        <v>458</v>
      </c>
      <c r="E46" s="263">
        <v>10</v>
      </c>
      <c r="F46" s="263">
        <v>10</v>
      </c>
      <c r="G46" s="263">
        <v>10</v>
      </c>
      <c r="H46" s="263">
        <v>10</v>
      </c>
    </row>
    <row r="47" spans="1:9" ht="185.25" hidden="1" customHeight="1">
      <c r="A47" s="243" t="s">
        <v>470</v>
      </c>
      <c r="B47" s="244" t="s">
        <v>496</v>
      </c>
      <c r="C47" s="249" t="s">
        <v>389</v>
      </c>
      <c r="D47" s="246" t="s">
        <v>458</v>
      </c>
      <c r="E47" s="263">
        <v>2</v>
      </c>
      <c r="F47" s="263">
        <v>2</v>
      </c>
      <c r="G47" s="263">
        <v>2</v>
      </c>
      <c r="H47" s="263">
        <v>2</v>
      </c>
    </row>
    <row r="48" spans="1:9" ht="94.5" hidden="1">
      <c r="A48" s="243" t="s">
        <v>497</v>
      </c>
      <c r="B48" s="244" t="s">
        <v>498</v>
      </c>
      <c r="C48" s="256" t="s">
        <v>209</v>
      </c>
      <c r="D48" s="246" t="s">
        <v>456</v>
      </c>
      <c r="E48" s="245">
        <v>3</v>
      </c>
      <c r="F48" s="245">
        <v>3</v>
      </c>
      <c r="G48" s="245">
        <v>3</v>
      </c>
      <c r="H48" s="243" t="s">
        <v>459</v>
      </c>
    </row>
    <row r="49" spans="1:8" hidden="1">
      <c r="A49" s="317" t="s">
        <v>499</v>
      </c>
      <c r="B49" s="317"/>
      <c r="C49" s="317"/>
      <c r="D49" s="317"/>
      <c r="E49" s="317"/>
      <c r="F49" s="317"/>
      <c r="G49" s="317"/>
      <c r="H49" s="252"/>
    </row>
    <row r="50" spans="1:8" hidden="1">
      <c r="A50" s="321" t="s">
        <v>500</v>
      </c>
      <c r="B50" s="321"/>
      <c r="C50" s="321"/>
      <c r="D50" s="321"/>
      <c r="E50" s="321"/>
      <c r="F50" s="321"/>
      <c r="G50" s="321"/>
      <c r="H50" s="260"/>
    </row>
    <row r="51" spans="1:8" ht="78.75" hidden="1">
      <c r="A51" s="259" t="s">
        <v>387</v>
      </c>
      <c r="B51" s="252" t="s">
        <v>501</v>
      </c>
      <c r="C51" s="249" t="s">
        <v>209</v>
      </c>
      <c r="D51" s="249" t="s">
        <v>502</v>
      </c>
      <c r="E51" s="245">
        <v>100</v>
      </c>
      <c r="F51" s="245">
        <v>100</v>
      </c>
      <c r="G51" s="245">
        <v>100</v>
      </c>
      <c r="H51" s="259" t="s">
        <v>465</v>
      </c>
    </row>
    <row r="52" spans="1:8" ht="78.75" hidden="1">
      <c r="A52" s="243" t="s">
        <v>503</v>
      </c>
      <c r="B52" s="264" t="s">
        <v>504</v>
      </c>
      <c r="C52" s="249" t="s">
        <v>209</v>
      </c>
      <c r="D52" s="249" t="s">
        <v>502</v>
      </c>
      <c r="E52" s="245">
        <v>100</v>
      </c>
      <c r="F52" s="245">
        <v>100</v>
      </c>
      <c r="G52" s="245">
        <v>100</v>
      </c>
      <c r="H52" s="243" t="s">
        <v>465</v>
      </c>
    </row>
    <row r="53" spans="1:8" ht="78.75" hidden="1">
      <c r="A53" s="249" t="s">
        <v>505</v>
      </c>
      <c r="B53" s="252" t="s">
        <v>506</v>
      </c>
      <c r="C53" s="249" t="s">
        <v>209</v>
      </c>
      <c r="D53" s="249" t="s">
        <v>502</v>
      </c>
      <c r="E53" s="249">
        <v>100</v>
      </c>
      <c r="F53" s="249">
        <v>100</v>
      </c>
      <c r="G53" s="249">
        <v>100</v>
      </c>
      <c r="H53" s="249">
        <v>100</v>
      </c>
    </row>
    <row r="54" spans="1:8" ht="78.75" hidden="1">
      <c r="A54" s="265" t="s">
        <v>507</v>
      </c>
      <c r="B54" s="266" t="s">
        <v>508</v>
      </c>
      <c r="C54" s="245" t="s">
        <v>209</v>
      </c>
      <c r="D54" s="264" t="s">
        <v>509</v>
      </c>
      <c r="E54" s="267" t="s">
        <v>510</v>
      </c>
      <c r="F54" s="267" t="s">
        <v>510</v>
      </c>
      <c r="G54" s="267" t="s">
        <v>510</v>
      </c>
      <c r="H54" s="267" t="s">
        <v>510</v>
      </c>
    </row>
  </sheetData>
  <mergeCells count="20">
    <mergeCell ref="A41:G41"/>
    <mergeCell ref="A43:G43"/>
    <mergeCell ref="A44:G44"/>
    <mergeCell ref="A49:G49"/>
    <mergeCell ref="A50:G50"/>
    <mergeCell ref="A39:G39"/>
    <mergeCell ref="D2:H2"/>
    <mergeCell ref="D3:H3"/>
    <mergeCell ref="A12:H12"/>
    <mergeCell ref="A13:H13"/>
    <mergeCell ref="A15:A16"/>
    <mergeCell ref="B15:B16"/>
    <mergeCell ref="C15:C16"/>
    <mergeCell ref="D15:D16"/>
    <mergeCell ref="A18:H18"/>
    <mergeCell ref="A23:H23"/>
    <mergeCell ref="A24:H24"/>
    <mergeCell ref="A27:G27"/>
    <mergeCell ref="A36:G36"/>
    <mergeCell ref="E15:I15"/>
  </mergeCells>
  <pageMargins left="0.70866141732283472" right="0.70866141732283472" top="0.98425196850393704" bottom="0.19685039370078741" header="0.31496062992125984" footer="0.31496062992125984"/>
  <pageSetup paperSize="9" scale="76" fitToHeight="2" orientation="landscape" r:id="rId1"/>
  <rowBreaks count="1" manualBreakCount="1">
    <brk id="2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143"/>
  <sheetViews>
    <sheetView tabSelected="1" zoomScale="75" zoomScaleNormal="75" zoomScaleSheetLayoutView="50" workbookViewId="0">
      <pane ySplit="4" topLeftCell="A5" activePane="bottomLeft" state="frozen"/>
      <selection pane="bottomLeft" activeCell="H23" sqref="H23"/>
    </sheetView>
  </sheetViews>
  <sheetFormatPr defaultRowHeight="15.75"/>
  <cols>
    <col min="1" max="1" width="7.375" style="146" customWidth="1"/>
    <col min="2" max="2" width="61.5" style="139" customWidth="1"/>
    <col min="3" max="3" width="19.125" style="151" customWidth="1"/>
    <col min="4" max="5" width="9" style="151"/>
    <col min="6" max="6" width="12" style="146" customWidth="1"/>
    <col min="7" max="7" width="9" style="151"/>
    <col min="8" max="11" width="15.625" style="56" customWidth="1"/>
    <col min="12" max="12" width="30.75" style="56" customWidth="1"/>
    <col min="13" max="13" width="10.5" style="56" customWidth="1"/>
    <col min="14" max="14" width="20" style="56" customWidth="1"/>
    <col min="15" max="15" width="18.5" style="56" customWidth="1"/>
    <col min="16" max="16" width="7.625" style="56" customWidth="1"/>
    <col min="17" max="17" width="8" style="56" hidden="1" customWidth="1"/>
    <col min="18" max="256" width="9" style="56"/>
    <col min="257" max="257" width="7.375" style="56" customWidth="1"/>
    <col min="258" max="258" width="61.5" style="56" customWidth="1"/>
    <col min="259" max="259" width="19.125" style="56" customWidth="1"/>
    <col min="260" max="261" width="9" style="56"/>
    <col min="262" max="262" width="12" style="56" customWidth="1"/>
    <col min="263" max="263" width="9" style="56"/>
    <col min="264" max="267" width="15.625" style="56" customWidth="1"/>
    <col min="268" max="268" width="30.75" style="56" customWidth="1"/>
    <col min="269" max="269" width="10.5" style="56" customWidth="1"/>
    <col min="270" max="270" width="20" style="56" customWidth="1"/>
    <col min="271" max="271" width="18.5" style="56" customWidth="1"/>
    <col min="272" max="272" width="7.625" style="56" customWidth="1"/>
    <col min="273" max="273" width="0" style="56" hidden="1" customWidth="1"/>
    <col min="274" max="512" width="9" style="56"/>
    <col min="513" max="513" width="7.375" style="56" customWidth="1"/>
    <col min="514" max="514" width="61.5" style="56" customWidth="1"/>
    <col min="515" max="515" width="19.125" style="56" customWidth="1"/>
    <col min="516" max="517" width="9" style="56"/>
    <col min="518" max="518" width="12" style="56" customWidth="1"/>
    <col min="519" max="519" width="9" style="56"/>
    <col min="520" max="523" width="15.625" style="56" customWidth="1"/>
    <col min="524" max="524" width="30.75" style="56" customWidth="1"/>
    <col min="525" max="525" width="10.5" style="56" customWidth="1"/>
    <col min="526" max="526" width="20" style="56" customWidth="1"/>
    <col min="527" max="527" width="18.5" style="56" customWidth="1"/>
    <col min="528" max="528" width="7.625" style="56" customWidth="1"/>
    <col min="529" max="529" width="0" style="56" hidden="1" customWidth="1"/>
    <col min="530" max="768" width="9" style="56"/>
    <col min="769" max="769" width="7.375" style="56" customWidth="1"/>
    <col min="770" max="770" width="61.5" style="56" customWidth="1"/>
    <col min="771" max="771" width="19.125" style="56" customWidth="1"/>
    <col min="772" max="773" width="9" style="56"/>
    <col min="774" max="774" width="12" style="56" customWidth="1"/>
    <col min="775" max="775" width="9" style="56"/>
    <col min="776" max="779" width="15.625" style="56" customWidth="1"/>
    <col min="780" max="780" width="30.75" style="56" customWidth="1"/>
    <col min="781" max="781" width="10.5" style="56" customWidth="1"/>
    <col min="782" max="782" width="20" style="56" customWidth="1"/>
    <col min="783" max="783" width="18.5" style="56" customWidth="1"/>
    <col min="784" max="784" width="7.625" style="56" customWidth="1"/>
    <col min="785" max="785" width="0" style="56" hidden="1" customWidth="1"/>
    <col min="786" max="1024" width="9" style="56"/>
    <col min="1025" max="1025" width="7.375" style="56" customWidth="1"/>
    <col min="1026" max="1026" width="61.5" style="56" customWidth="1"/>
    <col min="1027" max="1027" width="19.125" style="56" customWidth="1"/>
    <col min="1028" max="1029" width="9" style="56"/>
    <col min="1030" max="1030" width="12" style="56" customWidth="1"/>
    <col min="1031" max="1031" width="9" style="56"/>
    <col min="1032" max="1035" width="15.625" style="56" customWidth="1"/>
    <col min="1036" max="1036" width="30.75" style="56" customWidth="1"/>
    <col min="1037" max="1037" width="10.5" style="56" customWidth="1"/>
    <col min="1038" max="1038" width="20" style="56" customWidth="1"/>
    <col min="1039" max="1039" width="18.5" style="56" customWidth="1"/>
    <col min="1040" max="1040" width="7.625" style="56" customWidth="1"/>
    <col min="1041" max="1041" width="0" style="56" hidden="1" customWidth="1"/>
    <col min="1042" max="1280" width="9" style="56"/>
    <col min="1281" max="1281" width="7.375" style="56" customWidth="1"/>
    <col min="1282" max="1282" width="61.5" style="56" customWidth="1"/>
    <col min="1283" max="1283" width="19.125" style="56" customWidth="1"/>
    <col min="1284" max="1285" width="9" style="56"/>
    <col min="1286" max="1286" width="12" style="56" customWidth="1"/>
    <col min="1287" max="1287" width="9" style="56"/>
    <col min="1288" max="1291" width="15.625" style="56" customWidth="1"/>
    <col min="1292" max="1292" width="30.75" style="56" customWidth="1"/>
    <col min="1293" max="1293" width="10.5" style="56" customWidth="1"/>
    <col min="1294" max="1294" width="20" style="56" customWidth="1"/>
    <col min="1295" max="1295" width="18.5" style="56" customWidth="1"/>
    <col min="1296" max="1296" width="7.625" style="56" customWidth="1"/>
    <col min="1297" max="1297" width="0" style="56" hidden="1" customWidth="1"/>
    <col min="1298" max="1536" width="9" style="56"/>
    <col min="1537" max="1537" width="7.375" style="56" customWidth="1"/>
    <col min="1538" max="1538" width="61.5" style="56" customWidth="1"/>
    <col min="1539" max="1539" width="19.125" style="56" customWidth="1"/>
    <col min="1540" max="1541" width="9" style="56"/>
    <col min="1542" max="1542" width="12" style="56" customWidth="1"/>
    <col min="1543" max="1543" width="9" style="56"/>
    <col min="1544" max="1547" width="15.625" style="56" customWidth="1"/>
    <col min="1548" max="1548" width="30.75" style="56" customWidth="1"/>
    <col min="1549" max="1549" width="10.5" style="56" customWidth="1"/>
    <col min="1550" max="1550" width="20" style="56" customWidth="1"/>
    <col min="1551" max="1551" width="18.5" style="56" customWidth="1"/>
    <col min="1552" max="1552" width="7.625" style="56" customWidth="1"/>
    <col min="1553" max="1553" width="0" style="56" hidden="1" customWidth="1"/>
    <col min="1554" max="1792" width="9" style="56"/>
    <col min="1793" max="1793" width="7.375" style="56" customWidth="1"/>
    <col min="1794" max="1794" width="61.5" style="56" customWidth="1"/>
    <col min="1795" max="1795" width="19.125" style="56" customWidth="1"/>
    <col min="1796" max="1797" width="9" style="56"/>
    <col min="1798" max="1798" width="12" style="56" customWidth="1"/>
    <col min="1799" max="1799" width="9" style="56"/>
    <col min="1800" max="1803" width="15.625" style="56" customWidth="1"/>
    <col min="1804" max="1804" width="30.75" style="56" customWidth="1"/>
    <col min="1805" max="1805" width="10.5" style="56" customWidth="1"/>
    <col min="1806" max="1806" width="20" style="56" customWidth="1"/>
    <col min="1807" max="1807" width="18.5" style="56" customWidth="1"/>
    <col min="1808" max="1808" width="7.625" style="56" customWidth="1"/>
    <col min="1809" max="1809" width="0" style="56" hidden="1" customWidth="1"/>
    <col min="1810" max="2048" width="9" style="56"/>
    <col min="2049" max="2049" width="7.375" style="56" customWidth="1"/>
    <col min="2050" max="2050" width="61.5" style="56" customWidth="1"/>
    <col min="2051" max="2051" width="19.125" style="56" customWidth="1"/>
    <col min="2052" max="2053" width="9" style="56"/>
    <col min="2054" max="2054" width="12" style="56" customWidth="1"/>
    <col min="2055" max="2055" width="9" style="56"/>
    <col min="2056" max="2059" width="15.625" style="56" customWidth="1"/>
    <col min="2060" max="2060" width="30.75" style="56" customWidth="1"/>
    <col min="2061" max="2061" width="10.5" style="56" customWidth="1"/>
    <col min="2062" max="2062" width="20" style="56" customWidth="1"/>
    <col min="2063" max="2063" width="18.5" style="56" customWidth="1"/>
    <col min="2064" max="2064" width="7.625" style="56" customWidth="1"/>
    <col min="2065" max="2065" width="0" style="56" hidden="1" customWidth="1"/>
    <col min="2066" max="2304" width="9" style="56"/>
    <col min="2305" max="2305" width="7.375" style="56" customWidth="1"/>
    <col min="2306" max="2306" width="61.5" style="56" customWidth="1"/>
    <col min="2307" max="2307" width="19.125" style="56" customWidth="1"/>
    <col min="2308" max="2309" width="9" style="56"/>
    <col min="2310" max="2310" width="12" style="56" customWidth="1"/>
    <col min="2311" max="2311" width="9" style="56"/>
    <col min="2312" max="2315" width="15.625" style="56" customWidth="1"/>
    <col min="2316" max="2316" width="30.75" style="56" customWidth="1"/>
    <col min="2317" max="2317" width="10.5" style="56" customWidth="1"/>
    <col min="2318" max="2318" width="20" style="56" customWidth="1"/>
    <col min="2319" max="2319" width="18.5" style="56" customWidth="1"/>
    <col min="2320" max="2320" width="7.625" style="56" customWidth="1"/>
    <col min="2321" max="2321" width="0" style="56" hidden="1" customWidth="1"/>
    <col min="2322" max="2560" width="9" style="56"/>
    <col min="2561" max="2561" width="7.375" style="56" customWidth="1"/>
    <col min="2562" max="2562" width="61.5" style="56" customWidth="1"/>
    <col min="2563" max="2563" width="19.125" style="56" customWidth="1"/>
    <col min="2564" max="2565" width="9" style="56"/>
    <col min="2566" max="2566" width="12" style="56" customWidth="1"/>
    <col min="2567" max="2567" width="9" style="56"/>
    <col min="2568" max="2571" width="15.625" style="56" customWidth="1"/>
    <col min="2572" max="2572" width="30.75" style="56" customWidth="1"/>
    <col min="2573" max="2573" width="10.5" style="56" customWidth="1"/>
    <col min="2574" max="2574" width="20" style="56" customWidth="1"/>
    <col min="2575" max="2575" width="18.5" style="56" customWidth="1"/>
    <col min="2576" max="2576" width="7.625" style="56" customWidth="1"/>
    <col min="2577" max="2577" width="0" style="56" hidden="1" customWidth="1"/>
    <col min="2578" max="2816" width="9" style="56"/>
    <col min="2817" max="2817" width="7.375" style="56" customWidth="1"/>
    <col min="2818" max="2818" width="61.5" style="56" customWidth="1"/>
    <col min="2819" max="2819" width="19.125" style="56" customWidth="1"/>
    <col min="2820" max="2821" width="9" style="56"/>
    <col min="2822" max="2822" width="12" style="56" customWidth="1"/>
    <col min="2823" max="2823" width="9" style="56"/>
    <col min="2824" max="2827" width="15.625" style="56" customWidth="1"/>
    <col min="2828" max="2828" width="30.75" style="56" customWidth="1"/>
    <col min="2829" max="2829" width="10.5" style="56" customWidth="1"/>
    <col min="2830" max="2830" width="20" style="56" customWidth="1"/>
    <col min="2831" max="2831" width="18.5" style="56" customWidth="1"/>
    <col min="2832" max="2832" width="7.625" style="56" customWidth="1"/>
    <col min="2833" max="2833" width="0" style="56" hidden="1" customWidth="1"/>
    <col min="2834" max="3072" width="9" style="56"/>
    <col min="3073" max="3073" width="7.375" style="56" customWidth="1"/>
    <col min="3074" max="3074" width="61.5" style="56" customWidth="1"/>
    <col min="3075" max="3075" width="19.125" style="56" customWidth="1"/>
    <col min="3076" max="3077" width="9" style="56"/>
    <col min="3078" max="3078" width="12" style="56" customWidth="1"/>
    <col min="3079" max="3079" width="9" style="56"/>
    <col min="3080" max="3083" width="15.625" style="56" customWidth="1"/>
    <col min="3084" max="3084" width="30.75" style="56" customWidth="1"/>
    <col min="3085" max="3085" width="10.5" style="56" customWidth="1"/>
    <col min="3086" max="3086" width="20" style="56" customWidth="1"/>
    <col min="3087" max="3087" width="18.5" style="56" customWidth="1"/>
    <col min="3088" max="3088" width="7.625" style="56" customWidth="1"/>
    <col min="3089" max="3089" width="0" style="56" hidden="1" customWidth="1"/>
    <col min="3090" max="3328" width="9" style="56"/>
    <col min="3329" max="3329" width="7.375" style="56" customWidth="1"/>
    <col min="3330" max="3330" width="61.5" style="56" customWidth="1"/>
    <col min="3331" max="3331" width="19.125" style="56" customWidth="1"/>
    <col min="3332" max="3333" width="9" style="56"/>
    <col min="3334" max="3334" width="12" style="56" customWidth="1"/>
    <col min="3335" max="3335" width="9" style="56"/>
    <col min="3336" max="3339" width="15.625" style="56" customWidth="1"/>
    <col min="3340" max="3340" width="30.75" style="56" customWidth="1"/>
    <col min="3341" max="3341" width="10.5" style="56" customWidth="1"/>
    <col min="3342" max="3342" width="20" style="56" customWidth="1"/>
    <col min="3343" max="3343" width="18.5" style="56" customWidth="1"/>
    <col min="3344" max="3344" width="7.625" style="56" customWidth="1"/>
    <col min="3345" max="3345" width="0" style="56" hidden="1" customWidth="1"/>
    <col min="3346" max="3584" width="9" style="56"/>
    <col min="3585" max="3585" width="7.375" style="56" customWidth="1"/>
    <col min="3586" max="3586" width="61.5" style="56" customWidth="1"/>
    <col min="3587" max="3587" width="19.125" style="56" customWidth="1"/>
    <col min="3588" max="3589" width="9" style="56"/>
    <col min="3590" max="3590" width="12" style="56" customWidth="1"/>
    <col min="3591" max="3591" width="9" style="56"/>
    <col min="3592" max="3595" width="15.625" style="56" customWidth="1"/>
    <col min="3596" max="3596" width="30.75" style="56" customWidth="1"/>
    <col min="3597" max="3597" width="10.5" style="56" customWidth="1"/>
    <col min="3598" max="3598" width="20" style="56" customWidth="1"/>
    <col min="3599" max="3599" width="18.5" style="56" customWidth="1"/>
    <col min="3600" max="3600" width="7.625" style="56" customWidth="1"/>
    <col min="3601" max="3601" width="0" style="56" hidden="1" customWidth="1"/>
    <col min="3602" max="3840" width="9" style="56"/>
    <col min="3841" max="3841" width="7.375" style="56" customWidth="1"/>
    <col min="3842" max="3842" width="61.5" style="56" customWidth="1"/>
    <col min="3843" max="3843" width="19.125" style="56" customWidth="1"/>
    <col min="3844" max="3845" width="9" style="56"/>
    <col min="3846" max="3846" width="12" style="56" customWidth="1"/>
    <col min="3847" max="3847" width="9" style="56"/>
    <col min="3848" max="3851" width="15.625" style="56" customWidth="1"/>
    <col min="3852" max="3852" width="30.75" style="56" customWidth="1"/>
    <col min="3853" max="3853" width="10.5" style="56" customWidth="1"/>
    <col min="3854" max="3854" width="20" style="56" customWidth="1"/>
    <col min="3855" max="3855" width="18.5" style="56" customWidth="1"/>
    <col min="3856" max="3856" width="7.625" style="56" customWidth="1"/>
    <col min="3857" max="3857" width="0" style="56" hidden="1" customWidth="1"/>
    <col min="3858" max="4096" width="9" style="56"/>
    <col min="4097" max="4097" width="7.375" style="56" customWidth="1"/>
    <col min="4098" max="4098" width="61.5" style="56" customWidth="1"/>
    <col min="4099" max="4099" width="19.125" style="56" customWidth="1"/>
    <col min="4100" max="4101" width="9" style="56"/>
    <col min="4102" max="4102" width="12" style="56" customWidth="1"/>
    <col min="4103" max="4103" width="9" style="56"/>
    <col min="4104" max="4107" width="15.625" style="56" customWidth="1"/>
    <col min="4108" max="4108" width="30.75" style="56" customWidth="1"/>
    <col min="4109" max="4109" width="10.5" style="56" customWidth="1"/>
    <col min="4110" max="4110" width="20" style="56" customWidth="1"/>
    <col min="4111" max="4111" width="18.5" style="56" customWidth="1"/>
    <col min="4112" max="4112" width="7.625" style="56" customWidth="1"/>
    <col min="4113" max="4113" width="0" style="56" hidden="1" customWidth="1"/>
    <col min="4114" max="4352" width="9" style="56"/>
    <col min="4353" max="4353" width="7.375" style="56" customWidth="1"/>
    <col min="4354" max="4354" width="61.5" style="56" customWidth="1"/>
    <col min="4355" max="4355" width="19.125" style="56" customWidth="1"/>
    <col min="4356" max="4357" width="9" style="56"/>
    <col min="4358" max="4358" width="12" style="56" customWidth="1"/>
    <col min="4359" max="4359" width="9" style="56"/>
    <col min="4360" max="4363" width="15.625" style="56" customWidth="1"/>
    <col min="4364" max="4364" width="30.75" style="56" customWidth="1"/>
    <col min="4365" max="4365" width="10.5" style="56" customWidth="1"/>
    <col min="4366" max="4366" width="20" style="56" customWidth="1"/>
    <col min="4367" max="4367" width="18.5" style="56" customWidth="1"/>
    <col min="4368" max="4368" width="7.625" style="56" customWidth="1"/>
    <col min="4369" max="4369" width="0" style="56" hidden="1" customWidth="1"/>
    <col min="4370" max="4608" width="9" style="56"/>
    <col min="4609" max="4609" width="7.375" style="56" customWidth="1"/>
    <col min="4610" max="4610" width="61.5" style="56" customWidth="1"/>
    <col min="4611" max="4611" width="19.125" style="56" customWidth="1"/>
    <col min="4612" max="4613" width="9" style="56"/>
    <col min="4614" max="4614" width="12" style="56" customWidth="1"/>
    <col min="4615" max="4615" width="9" style="56"/>
    <col min="4616" max="4619" width="15.625" style="56" customWidth="1"/>
    <col min="4620" max="4620" width="30.75" style="56" customWidth="1"/>
    <col min="4621" max="4621" width="10.5" style="56" customWidth="1"/>
    <col min="4622" max="4622" width="20" style="56" customWidth="1"/>
    <col min="4623" max="4623" width="18.5" style="56" customWidth="1"/>
    <col min="4624" max="4624" width="7.625" style="56" customWidth="1"/>
    <col min="4625" max="4625" width="0" style="56" hidden="1" customWidth="1"/>
    <col min="4626" max="4864" width="9" style="56"/>
    <col min="4865" max="4865" width="7.375" style="56" customWidth="1"/>
    <col min="4866" max="4866" width="61.5" style="56" customWidth="1"/>
    <col min="4867" max="4867" width="19.125" style="56" customWidth="1"/>
    <col min="4868" max="4869" width="9" style="56"/>
    <col min="4870" max="4870" width="12" style="56" customWidth="1"/>
    <col min="4871" max="4871" width="9" style="56"/>
    <col min="4872" max="4875" width="15.625" style="56" customWidth="1"/>
    <col min="4876" max="4876" width="30.75" style="56" customWidth="1"/>
    <col min="4877" max="4877" width="10.5" style="56" customWidth="1"/>
    <col min="4878" max="4878" width="20" style="56" customWidth="1"/>
    <col min="4879" max="4879" width="18.5" style="56" customWidth="1"/>
    <col min="4880" max="4880" width="7.625" style="56" customWidth="1"/>
    <col min="4881" max="4881" width="0" style="56" hidden="1" customWidth="1"/>
    <col min="4882" max="5120" width="9" style="56"/>
    <col min="5121" max="5121" width="7.375" style="56" customWidth="1"/>
    <col min="5122" max="5122" width="61.5" style="56" customWidth="1"/>
    <col min="5123" max="5123" width="19.125" style="56" customWidth="1"/>
    <col min="5124" max="5125" width="9" style="56"/>
    <col min="5126" max="5126" width="12" style="56" customWidth="1"/>
    <col min="5127" max="5127" width="9" style="56"/>
    <col min="5128" max="5131" width="15.625" style="56" customWidth="1"/>
    <col min="5132" max="5132" width="30.75" style="56" customWidth="1"/>
    <col min="5133" max="5133" width="10.5" style="56" customWidth="1"/>
    <col min="5134" max="5134" width="20" style="56" customWidth="1"/>
    <col min="5135" max="5135" width="18.5" style="56" customWidth="1"/>
    <col min="5136" max="5136" width="7.625" style="56" customWidth="1"/>
    <col min="5137" max="5137" width="0" style="56" hidden="1" customWidth="1"/>
    <col min="5138" max="5376" width="9" style="56"/>
    <col min="5377" max="5377" width="7.375" style="56" customWidth="1"/>
    <col min="5378" max="5378" width="61.5" style="56" customWidth="1"/>
    <col min="5379" max="5379" width="19.125" style="56" customWidth="1"/>
    <col min="5380" max="5381" width="9" style="56"/>
    <col min="5382" max="5382" width="12" style="56" customWidth="1"/>
    <col min="5383" max="5383" width="9" style="56"/>
    <col min="5384" max="5387" width="15.625" style="56" customWidth="1"/>
    <col min="5388" max="5388" width="30.75" style="56" customWidth="1"/>
    <col min="5389" max="5389" width="10.5" style="56" customWidth="1"/>
    <col min="5390" max="5390" width="20" style="56" customWidth="1"/>
    <col min="5391" max="5391" width="18.5" style="56" customWidth="1"/>
    <col min="5392" max="5392" width="7.625" style="56" customWidth="1"/>
    <col min="5393" max="5393" width="0" style="56" hidden="1" customWidth="1"/>
    <col min="5394" max="5632" width="9" style="56"/>
    <col min="5633" max="5633" width="7.375" style="56" customWidth="1"/>
    <col min="5634" max="5634" width="61.5" style="56" customWidth="1"/>
    <col min="5635" max="5635" width="19.125" style="56" customWidth="1"/>
    <col min="5636" max="5637" width="9" style="56"/>
    <col min="5638" max="5638" width="12" style="56" customWidth="1"/>
    <col min="5639" max="5639" width="9" style="56"/>
    <col min="5640" max="5643" width="15.625" style="56" customWidth="1"/>
    <col min="5644" max="5644" width="30.75" style="56" customWidth="1"/>
    <col min="5645" max="5645" width="10.5" style="56" customWidth="1"/>
    <col min="5646" max="5646" width="20" style="56" customWidth="1"/>
    <col min="5647" max="5647" width="18.5" style="56" customWidth="1"/>
    <col min="5648" max="5648" width="7.625" style="56" customWidth="1"/>
    <col min="5649" max="5649" width="0" style="56" hidden="1" customWidth="1"/>
    <col min="5650" max="5888" width="9" style="56"/>
    <col min="5889" max="5889" width="7.375" style="56" customWidth="1"/>
    <col min="5890" max="5890" width="61.5" style="56" customWidth="1"/>
    <col min="5891" max="5891" width="19.125" style="56" customWidth="1"/>
    <col min="5892" max="5893" width="9" style="56"/>
    <col min="5894" max="5894" width="12" style="56" customWidth="1"/>
    <col min="5895" max="5895" width="9" style="56"/>
    <col min="5896" max="5899" width="15.625" style="56" customWidth="1"/>
    <col min="5900" max="5900" width="30.75" style="56" customWidth="1"/>
    <col min="5901" max="5901" width="10.5" style="56" customWidth="1"/>
    <col min="5902" max="5902" width="20" style="56" customWidth="1"/>
    <col min="5903" max="5903" width="18.5" style="56" customWidth="1"/>
    <col min="5904" max="5904" width="7.625" style="56" customWidth="1"/>
    <col min="5905" max="5905" width="0" style="56" hidden="1" customWidth="1"/>
    <col min="5906" max="6144" width="9" style="56"/>
    <col min="6145" max="6145" width="7.375" style="56" customWidth="1"/>
    <col min="6146" max="6146" width="61.5" style="56" customWidth="1"/>
    <col min="6147" max="6147" width="19.125" style="56" customWidth="1"/>
    <col min="6148" max="6149" width="9" style="56"/>
    <col min="6150" max="6150" width="12" style="56" customWidth="1"/>
    <col min="6151" max="6151" width="9" style="56"/>
    <col min="6152" max="6155" width="15.625" style="56" customWidth="1"/>
    <col min="6156" max="6156" width="30.75" style="56" customWidth="1"/>
    <col min="6157" max="6157" width="10.5" style="56" customWidth="1"/>
    <col min="6158" max="6158" width="20" style="56" customWidth="1"/>
    <col min="6159" max="6159" width="18.5" style="56" customWidth="1"/>
    <col min="6160" max="6160" width="7.625" style="56" customWidth="1"/>
    <col min="6161" max="6161" width="0" style="56" hidden="1" customWidth="1"/>
    <col min="6162" max="6400" width="9" style="56"/>
    <col min="6401" max="6401" width="7.375" style="56" customWidth="1"/>
    <col min="6402" max="6402" width="61.5" style="56" customWidth="1"/>
    <col min="6403" max="6403" width="19.125" style="56" customWidth="1"/>
    <col min="6404" max="6405" width="9" style="56"/>
    <col min="6406" max="6406" width="12" style="56" customWidth="1"/>
    <col min="6407" max="6407" width="9" style="56"/>
    <col min="6408" max="6411" width="15.625" style="56" customWidth="1"/>
    <col min="6412" max="6412" width="30.75" style="56" customWidth="1"/>
    <col min="6413" max="6413" width="10.5" style="56" customWidth="1"/>
    <col min="6414" max="6414" width="20" style="56" customWidth="1"/>
    <col min="6415" max="6415" width="18.5" style="56" customWidth="1"/>
    <col min="6416" max="6416" width="7.625" style="56" customWidth="1"/>
    <col min="6417" max="6417" width="0" style="56" hidden="1" customWidth="1"/>
    <col min="6418" max="6656" width="9" style="56"/>
    <col min="6657" max="6657" width="7.375" style="56" customWidth="1"/>
    <col min="6658" max="6658" width="61.5" style="56" customWidth="1"/>
    <col min="6659" max="6659" width="19.125" style="56" customWidth="1"/>
    <col min="6660" max="6661" width="9" style="56"/>
    <col min="6662" max="6662" width="12" style="56" customWidth="1"/>
    <col min="6663" max="6663" width="9" style="56"/>
    <col min="6664" max="6667" width="15.625" style="56" customWidth="1"/>
    <col min="6668" max="6668" width="30.75" style="56" customWidth="1"/>
    <col min="6669" max="6669" width="10.5" style="56" customWidth="1"/>
    <col min="6670" max="6670" width="20" style="56" customWidth="1"/>
    <col min="6671" max="6671" width="18.5" style="56" customWidth="1"/>
    <col min="6672" max="6672" width="7.625" style="56" customWidth="1"/>
    <col min="6673" max="6673" width="0" style="56" hidden="1" customWidth="1"/>
    <col min="6674" max="6912" width="9" style="56"/>
    <col min="6913" max="6913" width="7.375" style="56" customWidth="1"/>
    <col min="6914" max="6914" width="61.5" style="56" customWidth="1"/>
    <col min="6915" max="6915" width="19.125" style="56" customWidth="1"/>
    <col min="6916" max="6917" width="9" style="56"/>
    <col min="6918" max="6918" width="12" style="56" customWidth="1"/>
    <col min="6919" max="6919" width="9" style="56"/>
    <col min="6920" max="6923" width="15.625" style="56" customWidth="1"/>
    <col min="6924" max="6924" width="30.75" style="56" customWidth="1"/>
    <col min="6925" max="6925" width="10.5" style="56" customWidth="1"/>
    <col min="6926" max="6926" width="20" style="56" customWidth="1"/>
    <col min="6927" max="6927" width="18.5" style="56" customWidth="1"/>
    <col min="6928" max="6928" width="7.625" style="56" customWidth="1"/>
    <col min="6929" max="6929" width="0" style="56" hidden="1" customWidth="1"/>
    <col min="6930" max="7168" width="9" style="56"/>
    <col min="7169" max="7169" width="7.375" style="56" customWidth="1"/>
    <col min="7170" max="7170" width="61.5" style="56" customWidth="1"/>
    <col min="7171" max="7171" width="19.125" style="56" customWidth="1"/>
    <col min="7172" max="7173" width="9" style="56"/>
    <col min="7174" max="7174" width="12" style="56" customWidth="1"/>
    <col min="7175" max="7175" width="9" style="56"/>
    <col min="7176" max="7179" width="15.625" style="56" customWidth="1"/>
    <col min="7180" max="7180" width="30.75" style="56" customWidth="1"/>
    <col min="7181" max="7181" width="10.5" style="56" customWidth="1"/>
    <col min="7182" max="7182" width="20" style="56" customWidth="1"/>
    <col min="7183" max="7183" width="18.5" style="56" customWidth="1"/>
    <col min="7184" max="7184" width="7.625" style="56" customWidth="1"/>
    <col min="7185" max="7185" width="0" style="56" hidden="1" customWidth="1"/>
    <col min="7186" max="7424" width="9" style="56"/>
    <col min="7425" max="7425" width="7.375" style="56" customWidth="1"/>
    <col min="7426" max="7426" width="61.5" style="56" customWidth="1"/>
    <col min="7427" max="7427" width="19.125" style="56" customWidth="1"/>
    <col min="7428" max="7429" width="9" style="56"/>
    <col min="7430" max="7430" width="12" style="56" customWidth="1"/>
    <col min="7431" max="7431" width="9" style="56"/>
    <col min="7432" max="7435" width="15.625" style="56" customWidth="1"/>
    <col min="7436" max="7436" width="30.75" style="56" customWidth="1"/>
    <col min="7437" max="7437" width="10.5" style="56" customWidth="1"/>
    <col min="7438" max="7438" width="20" style="56" customWidth="1"/>
    <col min="7439" max="7439" width="18.5" style="56" customWidth="1"/>
    <col min="7440" max="7440" width="7.625" style="56" customWidth="1"/>
    <col min="7441" max="7441" width="0" style="56" hidden="1" customWidth="1"/>
    <col min="7442" max="7680" width="9" style="56"/>
    <col min="7681" max="7681" width="7.375" style="56" customWidth="1"/>
    <col min="7682" max="7682" width="61.5" style="56" customWidth="1"/>
    <col min="7683" max="7683" width="19.125" style="56" customWidth="1"/>
    <col min="7684" max="7685" width="9" style="56"/>
    <col min="7686" max="7686" width="12" style="56" customWidth="1"/>
    <col min="7687" max="7687" width="9" style="56"/>
    <col min="7688" max="7691" width="15.625" style="56" customWidth="1"/>
    <col min="7692" max="7692" width="30.75" style="56" customWidth="1"/>
    <col min="7693" max="7693" width="10.5" style="56" customWidth="1"/>
    <col min="7694" max="7694" width="20" style="56" customWidth="1"/>
    <col min="7695" max="7695" width="18.5" style="56" customWidth="1"/>
    <col min="7696" max="7696" width="7.625" style="56" customWidth="1"/>
    <col min="7697" max="7697" width="0" style="56" hidden="1" customWidth="1"/>
    <col min="7698" max="7936" width="9" style="56"/>
    <col min="7937" max="7937" width="7.375" style="56" customWidth="1"/>
    <col min="7938" max="7938" width="61.5" style="56" customWidth="1"/>
    <col min="7939" max="7939" width="19.125" style="56" customWidth="1"/>
    <col min="7940" max="7941" width="9" style="56"/>
    <col min="7942" max="7942" width="12" style="56" customWidth="1"/>
    <col min="7943" max="7943" width="9" style="56"/>
    <col min="7944" max="7947" width="15.625" style="56" customWidth="1"/>
    <col min="7948" max="7948" width="30.75" style="56" customWidth="1"/>
    <col min="7949" max="7949" width="10.5" style="56" customWidth="1"/>
    <col min="7950" max="7950" width="20" style="56" customWidth="1"/>
    <col min="7951" max="7951" width="18.5" style="56" customWidth="1"/>
    <col min="7952" max="7952" width="7.625" style="56" customWidth="1"/>
    <col min="7953" max="7953" width="0" style="56" hidden="1" customWidth="1"/>
    <col min="7954" max="8192" width="9" style="56"/>
    <col min="8193" max="8193" width="7.375" style="56" customWidth="1"/>
    <col min="8194" max="8194" width="61.5" style="56" customWidth="1"/>
    <col min="8195" max="8195" width="19.125" style="56" customWidth="1"/>
    <col min="8196" max="8197" width="9" style="56"/>
    <col min="8198" max="8198" width="12" style="56" customWidth="1"/>
    <col min="8199" max="8199" width="9" style="56"/>
    <col min="8200" max="8203" width="15.625" style="56" customWidth="1"/>
    <col min="8204" max="8204" width="30.75" style="56" customWidth="1"/>
    <col min="8205" max="8205" width="10.5" style="56" customWidth="1"/>
    <col min="8206" max="8206" width="20" style="56" customWidth="1"/>
    <col min="8207" max="8207" width="18.5" style="56" customWidth="1"/>
    <col min="8208" max="8208" width="7.625" style="56" customWidth="1"/>
    <col min="8209" max="8209" width="0" style="56" hidden="1" customWidth="1"/>
    <col min="8210" max="8448" width="9" style="56"/>
    <col min="8449" max="8449" width="7.375" style="56" customWidth="1"/>
    <col min="8450" max="8450" width="61.5" style="56" customWidth="1"/>
    <col min="8451" max="8451" width="19.125" style="56" customWidth="1"/>
    <col min="8452" max="8453" width="9" style="56"/>
    <col min="8454" max="8454" width="12" style="56" customWidth="1"/>
    <col min="8455" max="8455" width="9" style="56"/>
    <col min="8456" max="8459" width="15.625" style="56" customWidth="1"/>
    <col min="8460" max="8460" width="30.75" style="56" customWidth="1"/>
    <col min="8461" max="8461" width="10.5" style="56" customWidth="1"/>
    <col min="8462" max="8462" width="20" style="56" customWidth="1"/>
    <col min="8463" max="8463" width="18.5" style="56" customWidth="1"/>
    <col min="8464" max="8464" width="7.625" style="56" customWidth="1"/>
    <col min="8465" max="8465" width="0" style="56" hidden="1" customWidth="1"/>
    <col min="8466" max="8704" width="9" style="56"/>
    <col min="8705" max="8705" width="7.375" style="56" customWidth="1"/>
    <col min="8706" max="8706" width="61.5" style="56" customWidth="1"/>
    <col min="8707" max="8707" width="19.125" style="56" customWidth="1"/>
    <col min="8708" max="8709" width="9" style="56"/>
    <col min="8710" max="8710" width="12" style="56" customWidth="1"/>
    <col min="8711" max="8711" width="9" style="56"/>
    <col min="8712" max="8715" width="15.625" style="56" customWidth="1"/>
    <col min="8716" max="8716" width="30.75" style="56" customWidth="1"/>
    <col min="8717" max="8717" width="10.5" style="56" customWidth="1"/>
    <col min="8718" max="8718" width="20" style="56" customWidth="1"/>
    <col min="8719" max="8719" width="18.5" style="56" customWidth="1"/>
    <col min="8720" max="8720" width="7.625" style="56" customWidth="1"/>
    <col min="8721" max="8721" width="0" style="56" hidden="1" customWidth="1"/>
    <col min="8722" max="8960" width="9" style="56"/>
    <col min="8961" max="8961" width="7.375" style="56" customWidth="1"/>
    <col min="8962" max="8962" width="61.5" style="56" customWidth="1"/>
    <col min="8963" max="8963" width="19.125" style="56" customWidth="1"/>
    <col min="8964" max="8965" width="9" style="56"/>
    <col min="8966" max="8966" width="12" style="56" customWidth="1"/>
    <col min="8967" max="8967" width="9" style="56"/>
    <col min="8968" max="8971" width="15.625" style="56" customWidth="1"/>
    <col min="8972" max="8972" width="30.75" style="56" customWidth="1"/>
    <col min="8973" max="8973" width="10.5" style="56" customWidth="1"/>
    <col min="8974" max="8974" width="20" style="56" customWidth="1"/>
    <col min="8975" max="8975" width="18.5" style="56" customWidth="1"/>
    <col min="8976" max="8976" width="7.625" style="56" customWidth="1"/>
    <col min="8977" max="8977" width="0" style="56" hidden="1" customWidth="1"/>
    <col min="8978" max="9216" width="9" style="56"/>
    <col min="9217" max="9217" width="7.375" style="56" customWidth="1"/>
    <col min="9218" max="9218" width="61.5" style="56" customWidth="1"/>
    <col min="9219" max="9219" width="19.125" style="56" customWidth="1"/>
    <col min="9220" max="9221" width="9" style="56"/>
    <col min="9222" max="9222" width="12" style="56" customWidth="1"/>
    <col min="9223" max="9223" width="9" style="56"/>
    <col min="9224" max="9227" width="15.625" style="56" customWidth="1"/>
    <col min="9228" max="9228" width="30.75" style="56" customWidth="1"/>
    <col min="9229" max="9229" width="10.5" style="56" customWidth="1"/>
    <col min="9230" max="9230" width="20" style="56" customWidth="1"/>
    <col min="9231" max="9231" width="18.5" style="56" customWidth="1"/>
    <col min="9232" max="9232" width="7.625" style="56" customWidth="1"/>
    <col min="9233" max="9233" width="0" style="56" hidden="1" customWidth="1"/>
    <col min="9234" max="9472" width="9" style="56"/>
    <col min="9473" max="9473" width="7.375" style="56" customWidth="1"/>
    <col min="9474" max="9474" width="61.5" style="56" customWidth="1"/>
    <col min="9475" max="9475" width="19.125" style="56" customWidth="1"/>
    <col min="9476" max="9477" width="9" style="56"/>
    <col min="9478" max="9478" width="12" style="56" customWidth="1"/>
    <col min="9479" max="9479" width="9" style="56"/>
    <col min="9480" max="9483" width="15.625" style="56" customWidth="1"/>
    <col min="9484" max="9484" width="30.75" style="56" customWidth="1"/>
    <col min="9485" max="9485" width="10.5" style="56" customWidth="1"/>
    <col min="9486" max="9486" width="20" style="56" customWidth="1"/>
    <col min="9487" max="9487" width="18.5" style="56" customWidth="1"/>
    <col min="9488" max="9488" width="7.625" style="56" customWidth="1"/>
    <col min="9489" max="9489" width="0" style="56" hidden="1" customWidth="1"/>
    <col min="9490" max="9728" width="9" style="56"/>
    <col min="9729" max="9729" width="7.375" style="56" customWidth="1"/>
    <col min="9730" max="9730" width="61.5" style="56" customWidth="1"/>
    <col min="9731" max="9731" width="19.125" style="56" customWidth="1"/>
    <col min="9732" max="9733" width="9" style="56"/>
    <col min="9734" max="9734" width="12" style="56" customWidth="1"/>
    <col min="9735" max="9735" width="9" style="56"/>
    <col min="9736" max="9739" width="15.625" style="56" customWidth="1"/>
    <col min="9740" max="9740" width="30.75" style="56" customWidth="1"/>
    <col min="9741" max="9741" width="10.5" style="56" customWidth="1"/>
    <col min="9742" max="9742" width="20" style="56" customWidth="1"/>
    <col min="9743" max="9743" width="18.5" style="56" customWidth="1"/>
    <col min="9744" max="9744" width="7.625" style="56" customWidth="1"/>
    <col min="9745" max="9745" width="0" style="56" hidden="1" customWidth="1"/>
    <col min="9746" max="9984" width="9" style="56"/>
    <col min="9985" max="9985" width="7.375" style="56" customWidth="1"/>
    <col min="9986" max="9986" width="61.5" style="56" customWidth="1"/>
    <col min="9987" max="9987" width="19.125" style="56" customWidth="1"/>
    <col min="9988" max="9989" width="9" style="56"/>
    <col min="9990" max="9990" width="12" style="56" customWidth="1"/>
    <col min="9991" max="9991" width="9" style="56"/>
    <col min="9992" max="9995" width="15.625" style="56" customWidth="1"/>
    <col min="9996" max="9996" width="30.75" style="56" customWidth="1"/>
    <col min="9997" max="9997" width="10.5" style="56" customWidth="1"/>
    <col min="9998" max="9998" width="20" style="56" customWidth="1"/>
    <col min="9999" max="9999" width="18.5" style="56" customWidth="1"/>
    <col min="10000" max="10000" width="7.625" style="56" customWidth="1"/>
    <col min="10001" max="10001" width="0" style="56" hidden="1" customWidth="1"/>
    <col min="10002" max="10240" width="9" style="56"/>
    <col min="10241" max="10241" width="7.375" style="56" customWidth="1"/>
    <col min="10242" max="10242" width="61.5" style="56" customWidth="1"/>
    <col min="10243" max="10243" width="19.125" style="56" customWidth="1"/>
    <col min="10244" max="10245" width="9" style="56"/>
    <col min="10246" max="10246" width="12" style="56" customWidth="1"/>
    <col min="10247" max="10247" width="9" style="56"/>
    <col min="10248" max="10251" width="15.625" style="56" customWidth="1"/>
    <col min="10252" max="10252" width="30.75" style="56" customWidth="1"/>
    <col min="10253" max="10253" width="10.5" style="56" customWidth="1"/>
    <col min="10254" max="10254" width="20" style="56" customWidth="1"/>
    <col min="10255" max="10255" width="18.5" style="56" customWidth="1"/>
    <col min="10256" max="10256" width="7.625" style="56" customWidth="1"/>
    <col min="10257" max="10257" width="0" style="56" hidden="1" customWidth="1"/>
    <col min="10258" max="10496" width="9" style="56"/>
    <col min="10497" max="10497" width="7.375" style="56" customWidth="1"/>
    <col min="10498" max="10498" width="61.5" style="56" customWidth="1"/>
    <col min="10499" max="10499" width="19.125" style="56" customWidth="1"/>
    <col min="10500" max="10501" width="9" style="56"/>
    <col min="10502" max="10502" width="12" style="56" customWidth="1"/>
    <col min="10503" max="10503" width="9" style="56"/>
    <col min="10504" max="10507" width="15.625" style="56" customWidth="1"/>
    <col min="10508" max="10508" width="30.75" style="56" customWidth="1"/>
    <col min="10509" max="10509" width="10.5" style="56" customWidth="1"/>
    <col min="10510" max="10510" width="20" style="56" customWidth="1"/>
    <col min="10511" max="10511" width="18.5" style="56" customWidth="1"/>
    <col min="10512" max="10512" width="7.625" style="56" customWidth="1"/>
    <col min="10513" max="10513" width="0" style="56" hidden="1" customWidth="1"/>
    <col min="10514" max="10752" width="9" style="56"/>
    <col min="10753" max="10753" width="7.375" style="56" customWidth="1"/>
    <col min="10754" max="10754" width="61.5" style="56" customWidth="1"/>
    <col min="10755" max="10755" width="19.125" style="56" customWidth="1"/>
    <col min="10756" max="10757" width="9" style="56"/>
    <col min="10758" max="10758" width="12" style="56" customWidth="1"/>
    <col min="10759" max="10759" width="9" style="56"/>
    <col min="10760" max="10763" width="15.625" style="56" customWidth="1"/>
    <col min="10764" max="10764" width="30.75" style="56" customWidth="1"/>
    <col min="10765" max="10765" width="10.5" style="56" customWidth="1"/>
    <col min="10766" max="10766" width="20" style="56" customWidth="1"/>
    <col min="10767" max="10767" width="18.5" style="56" customWidth="1"/>
    <col min="10768" max="10768" width="7.625" style="56" customWidth="1"/>
    <col min="10769" max="10769" width="0" style="56" hidden="1" customWidth="1"/>
    <col min="10770" max="11008" width="9" style="56"/>
    <col min="11009" max="11009" width="7.375" style="56" customWidth="1"/>
    <col min="11010" max="11010" width="61.5" style="56" customWidth="1"/>
    <col min="11011" max="11011" width="19.125" style="56" customWidth="1"/>
    <col min="11012" max="11013" width="9" style="56"/>
    <col min="11014" max="11014" width="12" style="56" customWidth="1"/>
    <col min="11015" max="11015" width="9" style="56"/>
    <col min="11016" max="11019" width="15.625" style="56" customWidth="1"/>
    <col min="11020" max="11020" width="30.75" style="56" customWidth="1"/>
    <col min="11021" max="11021" width="10.5" style="56" customWidth="1"/>
    <col min="11022" max="11022" width="20" style="56" customWidth="1"/>
    <col min="11023" max="11023" width="18.5" style="56" customWidth="1"/>
    <col min="11024" max="11024" width="7.625" style="56" customWidth="1"/>
    <col min="11025" max="11025" width="0" style="56" hidden="1" customWidth="1"/>
    <col min="11026" max="11264" width="9" style="56"/>
    <col min="11265" max="11265" width="7.375" style="56" customWidth="1"/>
    <col min="11266" max="11266" width="61.5" style="56" customWidth="1"/>
    <col min="11267" max="11267" width="19.125" style="56" customWidth="1"/>
    <col min="11268" max="11269" width="9" style="56"/>
    <col min="11270" max="11270" width="12" style="56" customWidth="1"/>
    <col min="11271" max="11271" width="9" style="56"/>
    <col min="11272" max="11275" width="15.625" style="56" customWidth="1"/>
    <col min="11276" max="11276" width="30.75" style="56" customWidth="1"/>
    <col min="11277" max="11277" width="10.5" style="56" customWidth="1"/>
    <col min="11278" max="11278" width="20" style="56" customWidth="1"/>
    <col min="11279" max="11279" width="18.5" style="56" customWidth="1"/>
    <col min="11280" max="11280" width="7.625" style="56" customWidth="1"/>
    <col min="11281" max="11281" width="0" style="56" hidden="1" customWidth="1"/>
    <col min="11282" max="11520" width="9" style="56"/>
    <col min="11521" max="11521" width="7.375" style="56" customWidth="1"/>
    <col min="11522" max="11522" width="61.5" style="56" customWidth="1"/>
    <col min="11523" max="11523" width="19.125" style="56" customWidth="1"/>
    <col min="11524" max="11525" width="9" style="56"/>
    <col min="11526" max="11526" width="12" style="56" customWidth="1"/>
    <col min="11527" max="11527" width="9" style="56"/>
    <col min="11528" max="11531" width="15.625" style="56" customWidth="1"/>
    <col min="11532" max="11532" width="30.75" style="56" customWidth="1"/>
    <col min="11533" max="11533" width="10.5" style="56" customWidth="1"/>
    <col min="11534" max="11534" width="20" style="56" customWidth="1"/>
    <col min="11535" max="11535" width="18.5" style="56" customWidth="1"/>
    <col min="11536" max="11536" width="7.625" style="56" customWidth="1"/>
    <col min="11537" max="11537" width="0" style="56" hidden="1" customWidth="1"/>
    <col min="11538" max="11776" width="9" style="56"/>
    <col min="11777" max="11777" width="7.375" style="56" customWidth="1"/>
    <col min="11778" max="11778" width="61.5" style="56" customWidth="1"/>
    <col min="11779" max="11779" width="19.125" style="56" customWidth="1"/>
    <col min="11780" max="11781" width="9" style="56"/>
    <col min="11782" max="11782" width="12" style="56" customWidth="1"/>
    <col min="11783" max="11783" width="9" style="56"/>
    <col min="11784" max="11787" width="15.625" style="56" customWidth="1"/>
    <col min="11788" max="11788" width="30.75" style="56" customWidth="1"/>
    <col min="11789" max="11789" width="10.5" style="56" customWidth="1"/>
    <col min="11790" max="11790" width="20" style="56" customWidth="1"/>
    <col min="11791" max="11791" width="18.5" style="56" customWidth="1"/>
    <col min="11792" max="11792" width="7.625" style="56" customWidth="1"/>
    <col min="11793" max="11793" width="0" style="56" hidden="1" customWidth="1"/>
    <col min="11794" max="12032" width="9" style="56"/>
    <col min="12033" max="12033" width="7.375" style="56" customWidth="1"/>
    <col min="12034" max="12034" width="61.5" style="56" customWidth="1"/>
    <col min="12035" max="12035" width="19.125" style="56" customWidth="1"/>
    <col min="12036" max="12037" width="9" style="56"/>
    <col min="12038" max="12038" width="12" style="56" customWidth="1"/>
    <col min="12039" max="12039" width="9" style="56"/>
    <col min="12040" max="12043" width="15.625" style="56" customWidth="1"/>
    <col min="12044" max="12044" width="30.75" style="56" customWidth="1"/>
    <col min="12045" max="12045" width="10.5" style="56" customWidth="1"/>
    <col min="12046" max="12046" width="20" style="56" customWidth="1"/>
    <col min="12047" max="12047" width="18.5" style="56" customWidth="1"/>
    <col min="12048" max="12048" width="7.625" style="56" customWidth="1"/>
    <col min="12049" max="12049" width="0" style="56" hidden="1" customWidth="1"/>
    <col min="12050" max="12288" width="9" style="56"/>
    <col min="12289" max="12289" width="7.375" style="56" customWidth="1"/>
    <col min="12290" max="12290" width="61.5" style="56" customWidth="1"/>
    <col min="12291" max="12291" width="19.125" style="56" customWidth="1"/>
    <col min="12292" max="12293" width="9" style="56"/>
    <col min="12294" max="12294" width="12" style="56" customWidth="1"/>
    <col min="12295" max="12295" width="9" style="56"/>
    <col min="12296" max="12299" width="15.625" style="56" customWidth="1"/>
    <col min="12300" max="12300" width="30.75" style="56" customWidth="1"/>
    <col min="12301" max="12301" width="10.5" style="56" customWidth="1"/>
    <col min="12302" max="12302" width="20" style="56" customWidth="1"/>
    <col min="12303" max="12303" width="18.5" style="56" customWidth="1"/>
    <col min="12304" max="12304" width="7.625" style="56" customWidth="1"/>
    <col min="12305" max="12305" width="0" style="56" hidden="1" customWidth="1"/>
    <col min="12306" max="12544" width="9" style="56"/>
    <col min="12545" max="12545" width="7.375" style="56" customWidth="1"/>
    <col min="12546" max="12546" width="61.5" style="56" customWidth="1"/>
    <col min="12547" max="12547" width="19.125" style="56" customWidth="1"/>
    <col min="12548" max="12549" width="9" style="56"/>
    <col min="12550" max="12550" width="12" style="56" customWidth="1"/>
    <col min="12551" max="12551" width="9" style="56"/>
    <col min="12552" max="12555" width="15.625" style="56" customWidth="1"/>
    <col min="12556" max="12556" width="30.75" style="56" customWidth="1"/>
    <col min="12557" max="12557" width="10.5" style="56" customWidth="1"/>
    <col min="12558" max="12558" width="20" style="56" customWidth="1"/>
    <col min="12559" max="12559" width="18.5" style="56" customWidth="1"/>
    <col min="12560" max="12560" width="7.625" style="56" customWidth="1"/>
    <col min="12561" max="12561" width="0" style="56" hidden="1" customWidth="1"/>
    <col min="12562" max="12800" width="9" style="56"/>
    <col min="12801" max="12801" width="7.375" style="56" customWidth="1"/>
    <col min="12802" max="12802" width="61.5" style="56" customWidth="1"/>
    <col min="12803" max="12803" width="19.125" style="56" customWidth="1"/>
    <col min="12804" max="12805" width="9" style="56"/>
    <col min="12806" max="12806" width="12" style="56" customWidth="1"/>
    <col min="12807" max="12807" width="9" style="56"/>
    <col min="12808" max="12811" width="15.625" style="56" customWidth="1"/>
    <col min="12812" max="12812" width="30.75" style="56" customWidth="1"/>
    <col min="12813" max="12813" width="10.5" style="56" customWidth="1"/>
    <col min="12814" max="12814" width="20" style="56" customWidth="1"/>
    <col min="12815" max="12815" width="18.5" style="56" customWidth="1"/>
    <col min="12816" max="12816" width="7.625" style="56" customWidth="1"/>
    <col min="12817" max="12817" width="0" style="56" hidden="1" customWidth="1"/>
    <col min="12818" max="13056" width="9" style="56"/>
    <col min="13057" max="13057" width="7.375" style="56" customWidth="1"/>
    <col min="13058" max="13058" width="61.5" style="56" customWidth="1"/>
    <col min="13059" max="13059" width="19.125" style="56" customWidth="1"/>
    <col min="13060" max="13061" width="9" style="56"/>
    <col min="13062" max="13062" width="12" style="56" customWidth="1"/>
    <col min="13063" max="13063" width="9" style="56"/>
    <col min="13064" max="13067" width="15.625" style="56" customWidth="1"/>
    <col min="13068" max="13068" width="30.75" style="56" customWidth="1"/>
    <col min="13069" max="13069" width="10.5" style="56" customWidth="1"/>
    <col min="13070" max="13070" width="20" style="56" customWidth="1"/>
    <col min="13071" max="13071" width="18.5" style="56" customWidth="1"/>
    <col min="13072" max="13072" width="7.625" style="56" customWidth="1"/>
    <col min="13073" max="13073" width="0" style="56" hidden="1" customWidth="1"/>
    <col min="13074" max="13312" width="9" style="56"/>
    <col min="13313" max="13313" width="7.375" style="56" customWidth="1"/>
    <col min="13314" max="13314" width="61.5" style="56" customWidth="1"/>
    <col min="13315" max="13315" width="19.125" style="56" customWidth="1"/>
    <col min="13316" max="13317" width="9" style="56"/>
    <col min="13318" max="13318" width="12" style="56" customWidth="1"/>
    <col min="13319" max="13319" width="9" style="56"/>
    <col min="13320" max="13323" width="15.625" style="56" customWidth="1"/>
    <col min="13324" max="13324" width="30.75" style="56" customWidth="1"/>
    <col min="13325" max="13325" width="10.5" style="56" customWidth="1"/>
    <col min="13326" max="13326" width="20" style="56" customWidth="1"/>
    <col min="13327" max="13327" width="18.5" style="56" customWidth="1"/>
    <col min="13328" max="13328" width="7.625" style="56" customWidth="1"/>
    <col min="13329" max="13329" width="0" style="56" hidden="1" customWidth="1"/>
    <col min="13330" max="13568" width="9" style="56"/>
    <col min="13569" max="13569" width="7.375" style="56" customWidth="1"/>
    <col min="13570" max="13570" width="61.5" style="56" customWidth="1"/>
    <col min="13571" max="13571" width="19.125" style="56" customWidth="1"/>
    <col min="13572" max="13573" width="9" style="56"/>
    <col min="13574" max="13574" width="12" style="56" customWidth="1"/>
    <col min="13575" max="13575" width="9" style="56"/>
    <col min="13576" max="13579" width="15.625" style="56" customWidth="1"/>
    <col min="13580" max="13580" width="30.75" style="56" customWidth="1"/>
    <col min="13581" max="13581" width="10.5" style="56" customWidth="1"/>
    <col min="13582" max="13582" width="20" style="56" customWidth="1"/>
    <col min="13583" max="13583" width="18.5" style="56" customWidth="1"/>
    <col min="13584" max="13584" width="7.625" style="56" customWidth="1"/>
    <col min="13585" max="13585" width="0" style="56" hidden="1" customWidth="1"/>
    <col min="13586" max="13824" width="9" style="56"/>
    <col min="13825" max="13825" width="7.375" style="56" customWidth="1"/>
    <col min="13826" max="13826" width="61.5" style="56" customWidth="1"/>
    <col min="13827" max="13827" width="19.125" style="56" customWidth="1"/>
    <col min="13828" max="13829" width="9" style="56"/>
    <col min="13830" max="13830" width="12" style="56" customWidth="1"/>
    <col min="13831" max="13831" width="9" style="56"/>
    <col min="13832" max="13835" width="15.625" style="56" customWidth="1"/>
    <col min="13836" max="13836" width="30.75" style="56" customWidth="1"/>
    <col min="13837" max="13837" width="10.5" style="56" customWidth="1"/>
    <col min="13838" max="13838" width="20" style="56" customWidth="1"/>
    <col min="13839" max="13839" width="18.5" style="56" customWidth="1"/>
    <col min="13840" max="13840" width="7.625" style="56" customWidth="1"/>
    <col min="13841" max="13841" width="0" style="56" hidden="1" customWidth="1"/>
    <col min="13842" max="14080" width="9" style="56"/>
    <col min="14081" max="14081" width="7.375" style="56" customWidth="1"/>
    <col min="14082" max="14082" width="61.5" style="56" customWidth="1"/>
    <col min="14083" max="14083" width="19.125" style="56" customWidth="1"/>
    <col min="14084" max="14085" width="9" style="56"/>
    <col min="14086" max="14086" width="12" style="56" customWidth="1"/>
    <col min="14087" max="14087" width="9" style="56"/>
    <col min="14088" max="14091" width="15.625" style="56" customWidth="1"/>
    <col min="14092" max="14092" width="30.75" style="56" customWidth="1"/>
    <col min="14093" max="14093" width="10.5" style="56" customWidth="1"/>
    <col min="14094" max="14094" width="20" style="56" customWidth="1"/>
    <col min="14095" max="14095" width="18.5" style="56" customWidth="1"/>
    <col min="14096" max="14096" width="7.625" style="56" customWidth="1"/>
    <col min="14097" max="14097" width="0" style="56" hidden="1" customWidth="1"/>
    <col min="14098" max="14336" width="9" style="56"/>
    <col min="14337" max="14337" width="7.375" style="56" customWidth="1"/>
    <col min="14338" max="14338" width="61.5" style="56" customWidth="1"/>
    <col min="14339" max="14339" width="19.125" style="56" customWidth="1"/>
    <col min="14340" max="14341" width="9" style="56"/>
    <col min="14342" max="14342" width="12" style="56" customWidth="1"/>
    <col min="14343" max="14343" width="9" style="56"/>
    <col min="14344" max="14347" width="15.625" style="56" customWidth="1"/>
    <col min="14348" max="14348" width="30.75" style="56" customWidth="1"/>
    <col min="14349" max="14349" width="10.5" style="56" customWidth="1"/>
    <col min="14350" max="14350" width="20" style="56" customWidth="1"/>
    <col min="14351" max="14351" width="18.5" style="56" customWidth="1"/>
    <col min="14352" max="14352" width="7.625" style="56" customWidth="1"/>
    <col min="14353" max="14353" width="0" style="56" hidden="1" customWidth="1"/>
    <col min="14354" max="14592" width="9" style="56"/>
    <col min="14593" max="14593" width="7.375" style="56" customWidth="1"/>
    <col min="14594" max="14594" width="61.5" style="56" customWidth="1"/>
    <col min="14595" max="14595" width="19.125" style="56" customWidth="1"/>
    <col min="14596" max="14597" width="9" style="56"/>
    <col min="14598" max="14598" width="12" style="56" customWidth="1"/>
    <col min="14599" max="14599" width="9" style="56"/>
    <col min="14600" max="14603" width="15.625" style="56" customWidth="1"/>
    <col min="14604" max="14604" width="30.75" style="56" customWidth="1"/>
    <col min="14605" max="14605" width="10.5" style="56" customWidth="1"/>
    <col min="14606" max="14606" width="20" style="56" customWidth="1"/>
    <col min="14607" max="14607" width="18.5" style="56" customWidth="1"/>
    <col min="14608" max="14608" width="7.625" style="56" customWidth="1"/>
    <col min="14609" max="14609" width="0" style="56" hidden="1" customWidth="1"/>
    <col min="14610" max="14848" width="9" style="56"/>
    <col min="14849" max="14849" width="7.375" style="56" customWidth="1"/>
    <col min="14850" max="14850" width="61.5" style="56" customWidth="1"/>
    <col min="14851" max="14851" width="19.125" style="56" customWidth="1"/>
    <col min="14852" max="14853" width="9" style="56"/>
    <col min="14854" max="14854" width="12" style="56" customWidth="1"/>
    <col min="14855" max="14855" width="9" style="56"/>
    <col min="14856" max="14859" width="15.625" style="56" customWidth="1"/>
    <col min="14860" max="14860" width="30.75" style="56" customWidth="1"/>
    <col min="14861" max="14861" width="10.5" style="56" customWidth="1"/>
    <col min="14862" max="14862" width="20" style="56" customWidth="1"/>
    <col min="14863" max="14863" width="18.5" style="56" customWidth="1"/>
    <col min="14864" max="14864" width="7.625" style="56" customWidth="1"/>
    <col min="14865" max="14865" width="0" style="56" hidden="1" customWidth="1"/>
    <col min="14866" max="15104" width="9" style="56"/>
    <col min="15105" max="15105" width="7.375" style="56" customWidth="1"/>
    <col min="15106" max="15106" width="61.5" style="56" customWidth="1"/>
    <col min="15107" max="15107" width="19.125" style="56" customWidth="1"/>
    <col min="15108" max="15109" width="9" style="56"/>
    <col min="15110" max="15110" width="12" style="56" customWidth="1"/>
    <col min="15111" max="15111" width="9" style="56"/>
    <col min="15112" max="15115" width="15.625" style="56" customWidth="1"/>
    <col min="15116" max="15116" width="30.75" style="56" customWidth="1"/>
    <col min="15117" max="15117" width="10.5" style="56" customWidth="1"/>
    <col min="15118" max="15118" width="20" style="56" customWidth="1"/>
    <col min="15119" max="15119" width="18.5" style="56" customWidth="1"/>
    <col min="15120" max="15120" width="7.625" style="56" customWidth="1"/>
    <col min="15121" max="15121" width="0" style="56" hidden="1" customWidth="1"/>
    <col min="15122" max="15360" width="9" style="56"/>
    <col min="15361" max="15361" width="7.375" style="56" customWidth="1"/>
    <col min="15362" max="15362" width="61.5" style="56" customWidth="1"/>
    <col min="15363" max="15363" width="19.125" style="56" customWidth="1"/>
    <col min="15364" max="15365" width="9" style="56"/>
    <col min="15366" max="15366" width="12" style="56" customWidth="1"/>
    <col min="15367" max="15367" width="9" style="56"/>
    <col min="15368" max="15371" width="15.625" style="56" customWidth="1"/>
    <col min="15372" max="15372" width="30.75" style="56" customWidth="1"/>
    <col min="15373" max="15373" width="10.5" style="56" customWidth="1"/>
    <col min="15374" max="15374" width="20" style="56" customWidth="1"/>
    <col min="15375" max="15375" width="18.5" style="56" customWidth="1"/>
    <col min="15376" max="15376" width="7.625" style="56" customWidth="1"/>
    <col min="15377" max="15377" width="0" style="56" hidden="1" customWidth="1"/>
    <col min="15378" max="15616" width="9" style="56"/>
    <col min="15617" max="15617" width="7.375" style="56" customWidth="1"/>
    <col min="15618" max="15618" width="61.5" style="56" customWidth="1"/>
    <col min="15619" max="15619" width="19.125" style="56" customWidth="1"/>
    <col min="15620" max="15621" width="9" style="56"/>
    <col min="15622" max="15622" width="12" style="56" customWidth="1"/>
    <col min="15623" max="15623" width="9" style="56"/>
    <col min="15624" max="15627" width="15.625" style="56" customWidth="1"/>
    <col min="15628" max="15628" width="30.75" style="56" customWidth="1"/>
    <col min="15629" max="15629" width="10.5" style="56" customWidth="1"/>
    <col min="15630" max="15630" width="20" style="56" customWidth="1"/>
    <col min="15631" max="15631" width="18.5" style="56" customWidth="1"/>
    <col min="15632" max="15632" width="7.625" style="56" customWidth="1"/>
    <col min="15633" max="15633" width="0" style="56" hidden="1" customWidth="1"/>
    <col min="15634" max="15872" width="9" style="56"/>
    <col min="15873" max="15873" width="7.375" style="56" customWidth="1"/>
    <col min="15874" max="15874" width="61.5" style="56" customWidth="1"/>
    <col min="15875" max="15875" width="19.125" style="56" customWidth="1"/>
    <col min="15876" max="15877" width="9" style="56"/>
    <col min="15878" max="15878" width="12" style="56" customWidth="1"/>
    <col min="15879" max="15879" width="9" style="56"/>
    <col min="15880" max="15883" width="15.625" style="56" customWidth="1"/>
    <col min="15884" max="15884" width="30.75" style="56" customWidth="1"/>
    <col min="15885" max="15885" width="10.5" style="56" customWidth="1"/>
    <col min="15886" max="15886" width="20" style="56" customWidth="1"/>
    <col min="15887" max="15887" width="18.5" style="56" customWidth="1"/>
    <col min="15888" max="15888" width="7.625" style="56" customWidth="1"/>
    <col min="15889" max="15889" width="0" style="56" hidden="1" customWidth="1"/>
    <col min="15890" max="16128" width="9" style="56"/>
    <col min="16129" max="16129" width="7.375" style="56" customWidth="1"/>
    <col min="16130" max="16130" width="61.5" style="56" customWidth="1"/>
    <col min="16131" max="16131" width="19.125" style="56" customWidth="1"/>
    <col min="16132" max="16133" width="9" style="56"/>
    <col min="16134" max="16134" width="12" style="56" customWidth="1"/>
    <col min="16135" max="16135" width="9" style="56"/>
    <col min="16136" max="16139" width="15.625" style="56" customWidth="1"/>
    <col min="16140" max="16140" width="30.75" style="56" customWidth="1"/>
    <col min="16141" max="16141" width="10.5" style="56" customWidth="1"/>
    <col min="16142" max="16142" width="20" style="56" customWidth="1"/>
    <col min="16143" max="16143" width="18.5" style="56" customWidth="1"/>
    <col min="16144" max="16144" width="7.625" style="56" customWidth="1"/>
    <col min="16145" max="16145" width="0" style="56" hidden="1" customWidth="1"/>
    <col min="16146" max="16384" width="9" style="56"/>
  </cols>
  <sheetData>
    <row r="1" spans="1:15" s="69" customFormat="1" ht="75" customHeight="1">
      <c r="A1" s="64"/>
      <c r="B1" s="65"/>
      <c r="C1" s="66"/>
      <c r="D1" s="67"/>
      <c r="E1" s="67"/>
      <c r="F1" s="64"/>
      <c r="G1" s="67"/>
      <c r="H1" s="68"/>
      <c r="K1" s="359" t="s">
        <v>393</v>
      </c>
      <c r="L1" s="359"/>
      <c r="M1" s="70"/>
      <c r="N1" s="70"/>
      <c r="O1" s="70"/>
    </row>
    <row r="2" spans="1:15" s="69" customFormat="1" ht="23.25" customHeight="1">
      <c r="A2" s="368" t="s">
        <v>239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</row>
    <row r="3" spans="1:15" s="69" customFormat="1" ht="24.75" customHeight="1">
      <c r="A3" s="358" t="s">
        <v>55</v>
      </c>
      <c r="B3" s="352" t="s">
        <v>115</v>
      </c>
      <c r="C3" s="358" t="s">
        <v>93</v>
      </c>
      <c r="D3" s="358" t="s">
        <v>91</v>
      </c>
      <c r="E3" s="358"/>
      <c r="F3" s="358"/>
      <c r="G3" s="358"/>
      <c r="H3" s="369" t="s">
        <v>240</v>
      </c>
      <c r="I3" s="369"/>
      <c r="J3" s="369"/>
      <c r="K3" s="370"/>
      <c r="L3" s="371" t="s">
        <v>116</v>
      </c>
    </row>
    <row r="4" spans="1:15" s="69" customFormat="1" ht="82.5" customHeight="1">
      <c r="A4" s="358"/>
      <c r="B4" s="352"/>
      <c r="C4" s="358"/>
      <c r="D4" s="48" t="s">
        <v>93</v>
      </c>
      <c r="E4" s="48" t="s">
        <v>216</v>
      </c>
      <c r="F4" s="71" t="s">
        <v>95</v>
      </c>
      <c r="G4" s="48" t="s">
        <v>96</v>
      </c>
      <c r="H4" s="48">
        <v>2018</v>
      </c>
      <c r="I4" s="48">
        <v>2019</v>
      </c>
      <c r="J4" s="48">
        <v>2020</v>
      </c>
      <c r="K4" s="48" t="s">
        <v>117</v>
      </c>
      <c r="L4" s="371"/>
    </row>
    <row r="5" spans="1:15" s="69" customFormat="1" ht="42" customHeight="1">
      <c r="A5" s="372" t="s">
        <v>241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4"/>
    </row>
    <row r="6" spans="1:15" ht="26.25" customHeight="1">
      <c r="A6" s="352" t="s">
        <v>242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</row>
    <row r="7" spans="1:15" ht="24" customHeight="1">
      <c r="A7" s="375" t="s">
        <v>243</v>
      </c>
      <c r="B7" s="375"/>
      <c r="C7" s="375"/>
      <c r="D7" s="375"/>
      <c r="E7" s="375"/>
      <c r="F7" s="375"/>
      <c r="G7" s="375"/>
      <c r="H7" s="375"/>
      <c r="I7" s="375"/>
      <c r="J7" s="375"/>
      <c r="K7" s="375"/>
      <c r="L7" s="375"/>
    </row>
    <row r="8" spans="1:15" ht="15.75" customHeight="1">
      <c r="A8" s="376" t="s">
        <v>244</v>
      </c>
      <c r="B8" s="379" t="s">
        <v>245</v>
      </c>
      <c r="C8" s="355" t="s">
        <v>517</v>
      </c>
      <c r="D8" s="382">
        <v>243</v>
      </c>
      <c r="E8" s="385" t="s">
        <v>246</v>
      </c>
      <c r="F8" s="388" t="s">
        <v>247</v>
      </c>
      <c r="G8" s="72">
        <v>111</v>
      </c>
      <c r="H8" s="73">
        <v>56325.345999999998</v>
      </c>
      <c r="I8" s="73">
        <v>54225.345999999998</v>
      </c>
      <c r="J8" s="73">
        <v>54225.345999999998</v>
      </c>
      <c r="K8" s="74">
        <f t="shared" ref="K8:K31" si="0">SUM(H8:J8)</f>
        <v>164776.038</v>
      </c>
      <c r="L8" s="355" t="s">
        <v>248</v>
      </c>
    </row>
    <row r="9" spans="1:15">
      <c r="A9" s="377"/>
      <c r="B9" s="380"/>
      <c r="C9" s="356"/>
      <c r="D9" s="383"/>
      <c r="E9" s="386"/>
      <c r="F9" s="389"/>
      <c r="G9" s="72">
        <v>119</v>
      </c>
      <c r="H9" s="73">
        <v>17010.254000000001</v>
      </c>
      <c r="I9" s="73">
        <v>16376.054</v>
      </c>
      <c r="J9" s="73">
        <v>16376.054</v>
      </c>
      <c r="K9" s="74">
        <f t="shared" si="0"/>
        <v>49762.362000000008</v>
      </c>
      <c r="L9" s="356"/>
    </row>
    <row r="10" spans="1:15">
      <c r="A10" s="377"/>
      <c r="B10" s="380"/>
      <c r="C10" s="356"/>
      <c r="D10" s="383"/>
      <c r="E10" s="386"/>
      <c r="F10" s="388"/>
      <c r="G10" s="72">
        <v>112</v>
      </c>
      <c r="H10" s="73">
        <v>580.85500000000002</v>
      </c>
      <c r="I10" s="73">
        <v>580.85500000000002</v>
      </c>
      <c r="J10" s="73">
        <v>580.85500000000002</v>
      </c>
      <c r="K10" s="74">
        <f t="shared" si="0"/>
        <v>1742.5650000000001</v>
      </c>
      <c r="L10" s="356"/>
      <c r="N10" s="75"/>
    </row>
    <row r="11" spans="1:15" ht="15.75" customHeight="1">
      <c r="A11" s="377"/>
      <c r="B11" s="380"/>
      <c r="C11" s="356"/>
      <c r="D11" s="383"/>
      <c r="E11" s="386"/>
      <c r="F11" s="390"/>
      <c r="G11" s="72">
        <v>244</v>
      </c>
      <c r="H11" s="73">
        <v>1572.9449999999999</v>
      </c>
      <c r="I11" s="73">
        <v>1572.9449999999999</v>
      </c>
      <c r="J11" s="73">
        <v>1572.9449999999999</v>
      </c>
      <c r="K11" s="74">
        <f t="shared" si="0"/>
        <v>4718.835</v>
      </c>
      <c r="L11" s="356"/>
    </row>
    <row r="12" spans="1:15" ht="15.75" customHeight="1">
      <c r="A12" s="377"/>
      <c r="B12" s="380"/>
      <c r="C12" s="356"/>
      <c r="D12" s="383"/>
      <c r="E12" s="386"/>
      <c r="F12" s="391" t="s">
        <v>249</v>
      </c>
      <c r="G12" s="76">
        <v>111</v>
      </c>
      <c r="H12" s="73">
        <v>40773.578999999998</v>
      </c>
      <c r="I12" s="73">
        <v>39537.326999999997</v>
      </c>
      <c r="J12" s="73">
        <v>39537.326999999997</v>
      </c>
      <c r="K12" s="74">
        <f t="shared" si="0"/>
        <v>119848.23299999998</v>
      </c>
      <c r="L12" s="356"/>
    </row>
    <row r="13" spans="1:15" ht="15.75" customHeight="1">
      <c r="A13" s="377"/>
      <c r="B13" s="380"/>
      <c r="C13" s="356"/>
      <c r="D13" s="383"/>
      <c r="E13" s="386"/>
      <c r="F13" s="389"/>
      <c r="G13" s="76">
        <v>119</v>
      </c>
      <c r="H13" s="73">
        <v>12313.620999999999</v>
      </c>
      <c r="I13" s="73">
        <v>11940.272999999999</v>
      </c>
      <c r="J13" s="73">
        <v>11940.272999999999</v>
      </c>
      <c r="K13" s="74">
        <f t="shared" si="0"/>
        <v>36194.167000000001</v>
      </c>
      <c r="L13" s="356"/>
    </row>
    <row r="14" spans="1:15" ht="15.75" customHeight="1">
      <c r="A14" s="377"/>
      <c r="B14" s="380"/>
      <c r="C14" s="356"/>
      <c r="D14" s="383"/>
      <c r="E14" s="386"/>
      <c r="F14" s="389"/>
      <c r="G14" s="76">
        <v>112</v>
      </c>
      <c r="H14" s="73">
        <v>4346.8590000000004</v>
      </c>
      <c r="I14" s="73">
        <v>4346.8590000000004</v>
      </c>
      <c r="J14" s="73">
        <v>4346.8590000000004</v>
      </c>
      <c r="K14" s="74">
        <f t="shared" si="0"/>
        <v>13040.577000000001</v>
      </c>
      <c r="L14" s="356"/>
    </row>
    <row r="15" spans="1:15" ht="15.75" customHeight="1">
      <c r="A15" s="378"/>
      <c r="B15" s="381"/>
      <c r="C15" s="357"/>
      <c r="D15" s="384"/>
      <c r="E15" s="387"/>
      <c r="F15" s="392"/>
      <c r="G15" s="76">
        <v>244</v>
      </c>
      <c r="H15" s="73">
        <v>1135.441</v>
      </c>
      <c r="I15" s="73">
        <v>1135.441</v>
      </c>
      <c r="J15" s="73">
        <v>1135.441</v>
      </c>
      <c r="K15" s="74">
        <f t="shared" si="0"/>
        <v>3406.3230000000003</v>
      </c>
      <c r="L15" s="356"/>
    </row>
    <row r="16" spans="1:15">
      <c r="A16" s="376" t="s">
        <v>250</v>
      </c>
      <c r="B16" s="394" t="s">
        <v>251</v>
      </c>
      <c r="C16" s="355" t="s">
        <v>517</v>
      </c>
      <c r="D16" s="382">
        <v>243</v>
      </c>
      <c r="E16" s="385" t="s">
        <v>246</v>
      </c>
      <c r="F16" s="397" t="s">
        <v>252</v>
      </c>
      <c r="G16" s="77">
        <v>111</v>
      </c>
      <c r="H16" s="78">
        <v>41616.817999999999</v>
      </c>
      <c r="I16" s="78">
        <v>41616.817999999999</v>
      </c>
      <c r="J16" s="78">
        <v>41616.817999999999</v>
      </c>
      <c r="K16" s="74">
        <f t="shared" si="0"/>
        <v>124850.454</v>
      </c>
      <c r="L16" s="356"/>
      <c r="N16" s="79"/>
    </row>
    <row r="17" spans="1:14">
      <c r="A17" s="377"/>
      <c r="B17" s="395"/>
      <c r="C17" s="356"/>
      <c r="D17" s="383"/>
      <c r="E17" s="386"/>
      <c r="F17" s="398"/>
      <c r="G17" s="77">
        <v>119</v>
      </c>
      <c r="H17" s="78">
        <v>12567.371999999999</v>
      </c>
      <c r="I17" s="78">
        <v>12567.371999999999</v>
      </c>
      <c r="J17" s="78">
        <v>12567.371999999999</v>
      </c>
      <c r="K17" s="74">
        <f t="shared" si="0"/>
        <v>37702.115999999995</v>
      </c>
      <c r="L17" s="356"/>
      <c r="N17" s="79"/>
    </row>
    <row r="18" spans="1:14">
      <c r="A18" s="377"/>
      <c r="B18" s="395"/>
      <c r="C18" s="356"/>
      <c r="D18" s="383"/>
      <c r="E18" s="386"/>
      <c r="F18" s="397"/>
      <c r="G18" s="77">
        <v>112</v>
      </c>
      <c r="H18" s="80">
        <v>2313.5500000000002</v>
      </c>
      <c r="I18" s="80">
        <v>2313.5500000000002</v>
      </c>
      <c r="J18" s="80">
        <v>2313.5500000000002</v>
      </c>
      <c r="K18" s="74">
        <f t="shared" si="0"/>
        <v>6940.6500000000005</v>
      </c>
      <c r="L18" s="356"/>
      <c r="N18" s="75"/>
    </row>
    <row r="19" spans="1:14">
      <c r="A19" s="377"/>
      <c r="B19" s="395"/>
      <c r="C19" s="356"/>
      <c r="D19" s="383"/>
      <c r="E19" s="386"/>
      <c r="F19" s="397"/>
      <c r="G19" s="77">
        <v>244</v>
      </c>
      <c r="H19" s="80">
        <f>44600.397-150</f>
        <v>44450.396999999997</v>
      </c>
      <c r="I19" s="80">
        <v>44460.396999999997</v>
      </c>
      <c r="J19" s="80">
        <v>44460.396999999997</v>
      </c>
      <c r="K19" s="74">
        <f t="shared" si="0"/>
        <v>133371.19099999999</v>
      </c>
      <c r="L19" s="356"/>
    </row>
    <row r="20" spans="1:14">
      <c r="A20" s="377"/>
      <c r="B20" s="395"/>
      <c r="C20" s="356"/>
      <c r="D20" s="383"/>
      <c r="E20" s="386"/>
      <c r="F20" s="397"/>
      <c r="G20" s="77">
        <v>831</v>
      </c>
      <c r="H20" s="80">
        <v>80</v>
      </c>
      <c r="I20" s="80"/>
      <c r="J20" s="80"/>
      <c r="K20" s="74"/>
      <c r="L20" s="356"/>
    </row>
    <row r="21" spans="1:14">
      <c r="A21" s="377"/>
      <c r="B21" s="395"/>
      <c r="C21" s="356"/>
      <c r="D21" s="383"/>
      <c r="E21" s="386"/>
      <c r="F21" s="397"/>
      <c r="G21" s="77">
        <v>852</v>
      </c>
      <c r="H21" s="80">
        <v>90</v>
      </c>
      <c r="I21" s="80">
        <v>90</v>
      </c>
      <c r="J21" s="80">
        <v>90</v>
      </c>
      <c r="K21" s="74">
        <f t="shared" si="0"/>
        <v>270</v>
      </c>
      <c r="L21" s="356"/>
    </row>
    <row r="22" spans="1:14">
      <c r="A22" s="377"/>
      <c r="B22" s="395"/>
      <c r="C22" s="356"/>
      <c r="D22" s="383"/>
      <c r="E22" s="386"/>
      <c r="F22" s="397"/>
      <c r="G22" s="77">
        <v>853</v>
      </c>
      <c r="H22" s="80">
        <f>90+150</f>
        <v>240</v>
      </c>
      <c r="I22" s="80">
        <v>70</v>
      </c>
      <c r="J22" s="80">
        <v>70</v>
      </c>
      <c r="K22" s="74">
        <f t="shared" si="0"/>
        <v>380</v>
      </c>
      <c r="L22" s="356"/>
    </row>
    <row r="23" spans="1:14" ht="19.5" customHeight="1">
      <c r="A23" s="377"/>
      <c r="B23" s="395"/>
      <c r="C23" s="356"/>
      <c r="D23" s="383"/>
      <c r="E23" s="386"/>
      <c r="F23" s="81" t="s">
        <v>253</v>
      </c>
      <c r="G23" s="77">
        <v>244</v>
      </c>
      <c r="H23" s="82">
        <v>46155.970999999998</v>
      </c>
      <c r="I23" s="82">
        <v>46155.970999999998</v>
      </c>
      <c r="J23" s="82">
        <v>46155.970999999998</v>
      </c>
      <c r="K23" s="74">
        <f t="shared" si="0"/>
        <v>138467.913</v>
      </c>
      <c r="L23" s="356"/>
    </row>
    <row r="24" spans="1:14" ht="38.25" customHeight="1">
      <c r="A24" s="377"/>
      <c r="B24" s="395"/>
      <c r="C24" s="356"/>
      <c r="D24" s="383"/>
      <c r="E24" s="386"/>
      <c r="F24" s="81" t="s">
        <v>254</v>
      </c>
      <c r="G24" s="77">
        <v>244</v>
      </c>
      <c r="H24" s="82">
        <f>6700.266-307</f>
        <v>6393.2659999999996</v>
      </c>
      <c r="I24" s="82">
        <v>7180.2659999999996</v>
      </c>
      <c r="J24" s="82">
        <v>7180.2659999999996</v>
      </c>
      <c r="K24" s="74">
        <f t="shared" si="0"/>
        <v>20753.797999999999</v>
      </c>
      <c r="L24" s="356"/>
    </row>
    <row r="25" spans="1:14" ht="38.25" customHeight="1">
      <c r="A25" s="377"/>
      <c r="B25" s="395"/>
      <c r="C25" s="357"/>
      <c r="D25" s="384"/>
      <c r="E25" s="387"/>
      <c r="F25" s="81" t="s">
        <v>255</v>
      </c>
      <c r="G25" s="77">
        <v>244</v>
      </c>
      <c r="H25" s="82">
        <v>5704.6750000000002</v>
      </c>
      <c r="I25" s="82">
        <v>5704.6750000000002</v>
      </c>
      <c r="J25" s="82">
        <v>5704.6750000000002</v>
      </c>
      <c r="K25" s="74">
        <f t="shared" si="0"/>
        <v>17114.025000000001</v>
      </c>
      <c r="L25" s="57"/>
    </row>
    <row r="26" spans="1:14" ht="82.5" customHeight="1">
      <c r="A26" s="393"/>
      <c r="B26" s="396"/>
      <c r="C26" s="235" t="s">
        <v>413</v>
      </c>
      <c r="D26" s="83">
        <v>247</v>
      </c>
      <c r="E26" s="84" t="s">
        <v>246</v>
      </c>
      <c r="F26" s="200" t="s">
        <v>276</v>
      </c>
      <c r="G26" s="77">
        <v>243</v>
      </c>
      <c r="H26" s="82">
        <v>1975</v>
      </c>
      <c r="I26" s="82">
        <v>0</v>
      </c>
      <c r="J26" s="82">
        <v>0</v>
      </c>
      <c r="K26" s="74">
        <f t="shared" si="0"/>
        <v>1975</v>
      </c>
      <c r="L26" s="85" t="s">
        <v>256</v>
      </c>
    </row>
    <row r="27" spans="1:14" ht="32.25" customHeight="1">
      <c r="A27" s="411" t="s">
        <v>257</v>
      </c>
      <c r="B27" s="413" t="s">
        <v>258</v>
      </c>
      <c r="C27" s="355" t="s">
        <v>517</v>
      </c>
      <c r="D27" s="403">
        <v>243</v>
      </c>
      <c r="E27" s="403" t="s">
        <v>259</v>
      </c>
      <c r="F27" s="415" t="s">
        <v>260</v>
      </c>
      <c r="G27" s="52">
        <v>321</v>
      </c>
      <c r="H27" s="74">
        <v>3211.2</v>
      </c>
      <c r="I27" s="74">
        <v>3211.2</v>
      </c>
      <c r="J27" s="74">
        <v>3211.2</v>
      </c>
      <c r="K27" s="74">
        <f t="shared" si="0"/>
        <v>9633.5999999999985</v>
      </c>
      <c r="L27" s="355" t="s">
        <v>261</v>
      </c>
      <c r="M27" s="86"/>
    </row>
    <row r="28" spans="1:14" ht="31.5" customHeight="1">
      <c r="A28" s="412"/>
      <c r="B28" s="414"/>
      <c r="C28" s="357"/>
      <c r="D28" s="405"/>
      <c r="E28" s="405"/>
      <c r="F28" s="416"/>
      <c r="G28" s="52">
        <v>244</v>
      </c>
      <c r="H28" s="74">
        <v>64.2</v>
      </c>
      <c r="I28" s="74">
        <v>64.2</v>
      </c>
      <c r="J28" s="74">
        <v>64.2</v>
      </c>
      <c r="K28" s="74">
        <f t="shared" si="0"/>
        <v>192.60000000000002</v>
      </c>
      <c r="L28" s="357"/>
      <c r="M28" s="86"/>
    </row>
    <row r="29" spans="1:14" ht="99" customHeight="1">
      <c r="A29" s="87" t="s">
        <v>262</v>
      </c>
      <c r="B29" s="88" t="s">
        <v>263</v>
      </c>
      <c r="C29" s="234" t="s">
        <v>517</v>
      </c>
      <c r="D29" s="90">
        <v>243</v>
      </c>
      <c r="E29" s="90" t="s">
        <v>259</v>
      </c>
      <c r="F29" s="91" t="s">
        <v>264</v>
      </c>
      <c r="G29" s="52">
        <v>244</v>
      </c>
      <c r="H29" s="74">
        <v>593.9</v>
      </c>
      <c r="I29" s="74">
        <v>593.9</v>
      </c>
      <c r="J29" s="74">
        <v>593.9</v>
      </c>
      <c r="K29" s="74">
        <f t="shared" si="0"/>
        <v>1781.6999999999998</v>
      </c>
      <c r="L29" s="89" t="s">
        <v>265</v>
      </c>
    </row>
    <row r="30" spans="1:14">
      <c r="A30" s="87"/>
      <c r="B30" s="88"/>
      <c r="C30" s="89"/>
      <c r="D30" s="90"/>
      <c r="E30" s="90"/>
      <c r="F30" s="92"/>
      <c r="G30" s="52"/>
      <c r="H30" s="74"/>
      <c r="I30" s="74"/>
      <c r="J30" s="74"/>
      <c r="K30" s="74">
        <f t="shared" si="0"/>
        <v>0</v>
      </c>
      <c r="L30" s="89"/>
    </row>
    <row r="31" spans="1:14">
      <c r="A31" s="87"/>
      <c r="B31" s="88"/>
      <c r="C31" s="89"/>
      <c r="D31" s="90"/>
      <c r="E31" s="90"/>
      <c r="F31" s="93"/>
      <c r="G31" s="52"/>
      <c r="H31" s="74"/>
      <c r="I31" s="74"/>
      <c r="J31" s="74"/>
      <c r="K31" s="74">
        <f t="shared" si="0"/>
        <v>0</v>
      </c>
      <c r="L31" s="89"/>
    </row>
    <row r="32" spans="1:14" ht="22.5" customHeight="1">
      <c r="A32" s="399" t="s">
        <v>266</v>
      </c>
      <c r="B32" s="399"/>
      <c r="C32" s="94"/>
      <c r="D32" s="94"/>
      <c r="E32" s="94"/>
      <c r="F32" s="95"/>
      <c r="G32" s="94"/>
      <c r="H32" s="74">
        <f>SUM(H8:H31)</f>
        <v>299515.24900000001</v>
      </c>
      <c r="I32" s="74">
        <f>SUM(I8:I31)</f>
        <v>293743.44900000002</v>
      </c>
      <c r="J32" s="74">
        <f>SUM(J8:J31)</f>
        <v>293743.44900000002</v>
      </c>
      <c r="K32" s="74">
        <f>SUM(K8:K31)</f>
        <v>886922.147</v>
      </c>
      <c r="L32" s="53"/>
    </row>
    <row r="33" spans="1:12" ht="21.75" customHeight="1">
      <c r="A33" s="375" t="s">
        <v>267</v>
      </c>
      <c r="B33" s="375"/>
      <c r="C33" s="375"/>
      <c r="D33" s="375"/>
      <c r="E33" s="375"/>
      <c r="F33" s="375"/>
      <c r="G33" s="375"/>
      <c r="H33" s="375"/>
      <c r="I33" s="375"/>
      <c r="J33" s="375"/>
      <c r="K33" s="375"/>
      <c r="L33" s="375"/>
    </row>
    <row r="34" spans="1:12" ht="22.5" customHeight="1">
      <c r="A34" s="400" t="s">
        <v>268</v>
      </c>
      <c r="B34" s="355" t="s">
        <v>269</v>
      </c>
      <c r="C34" s="355" t="s">
        <v>517</v>
      </c>
      <c r="D34" s="403">
        <v>243</v>
      </c>
      <c r="E34" s="406" t="s">
        <v>270</v>
      </c>
      <c r="F34" s="409" t="s">
        <v>271</v>
      </c>
      <c r="G34" s="96">
        <v>111</v>
      </c>
      <c r="H34" s="74">
        <v>163121.96400000001</v>
      </c>
      <c r="I34" s="74">
        <v>156848.07699999999</v>
      </c>
      <c r="J34" s="74">
        <v>156848.07699999999</v>
      </c>
      <c r="K34" s="74">
        <f t="shared" ref="K34:K59" si="1">SUM(H34:J34)</f>
        <v>476818.11799999996</v>
      </c>
      <c r="L34" s="358" t="s">
        <v>272</v>
      </c>
    </row>
    <row r="35" spans="1:12" ht="22.5" customHeight="1">
      <c r="A35" s="401"/>
      <c r="B35" s="356"/>
      <c r="C35" s="356"/>
      <c r="D35" s="404"/>
      <c r="E35" s="407"/>
      <c r="F35" s="410"/>
      <c r="G35" s="96">
        <v>119</v>
      </c>
      <c r="H35" s="74">
        <v>49262.836000000003</v>
      </c>
      <c r="I35" s="74">
        <v>47368.123</v>
      </c>
      <c r="J35" s="74">
        <v>47368.123</v>
      </c>
      <c r="K35" s="74">
        <f t="shared" si="1"/>
        <v>143999.08199999999</v>
      </c>
      <c r="L35" s="358"/>
    </row>
    <row r="36" spans="1:12" ht="24.75" customHeight="1">
      <c r="A36" s="401"/>
      <c r="B36" s="356"/>
      <c r="C36" s="356"/>
      <c r="D36" s="404"/>
      <c r="E36" s="407"/>
      <c r="F36" s="410"/>
      <c r="G36" s="96">
        <v>112</v>
      </c>
      <c r="H36" s="74">
        <v>1005.04</v>
      </c>
      <c r="I36" s="74">
        <v>1005.04</v>
      </c>
      <c r="J36" s="74">
        <v>1005.04</v>
      </c>
      <c r="K36" s="74">
        <f t="shared" si="1"/>
        <v>3015.12</v>
      </c>
      <c r="L36" s="358"/>
    </row>
    <row r="37" spans="1:12" ht="24.75" customHeight="1">
      <c r="A37" s="401"/>
      <c r="B37" s="356"/>
      <c r="C37" s="356"/>
      <c r="D37" s="404"/>
      <c r="E37" s="407"/>
      <c r="F37" s="410"/>
      <c r="G37" s="96">
        <v>244</v>
      </c>
      <c r="H37" s="74">
        <v>12519.66</v>
      </c>
      <c r="I37" s="74">
        <v>12519.66</v>
      </c>
      <c r="J37" s="74">
        <v>12519.66</v>
      </c>
      <c r="K37" s="74">
        <f t="shared" si="1"/>
        <v>37558.979999999996</v>
      </c>
      <c r="L37" s="358"/>
    </row>
    <row r="38" spans="1:12" ht="21.75" customHeight="1">
      <c r="A38" s="401"/>
      <c r="B38" s="356"/>
      <c r="C38" s="356"/>
      <c r="D38" s="404"/>
      <c r="E38" s="407"/>
      <c r="F38" s="409" t="s">
        <v>273</v>
      </c>
      <c r="G38" s="96">
        <v>111</v>
      </c>
      <c r="H38" s="74">
        <v>39888.404999999999</v>
      </c>
      <c r="I38" s="74">
        <v>38364.057999999997</v>
      </c>
      <c r="J38" s="74">
        <v>38364.057999999997</v>
      </c>
      <c r="K38" s="74">
        <f t="shared" si="1"/>
        <v>116616.52099999998</v>
      </c>
      <c r="L38" s="358"/>
    </row>
    <row r="39" spans="1:12" ht="21.75" customHeight="1">
      <c r="A39" s="401"/>
      <c r="B39" s="356"/>
      <c r="C39" s="356"/>
      <c r="D39" s="404"/>
      <c r="E39" s="407"/>
      <c r="F39" s="410"/>
      <c r="G39" s="96">
        <v>119</v>
      </c>
      <c r="H39" s="74">
        <v>12046.295</v>
      </c>
      <c r="I39" s="74">
        <v>11585.941999999999</v>
      </c>
      <c r="J39" s="74">
        <v>11585.941999999999</v>
      </c>
      <c r="K39" s="74">
        <f t="shared" si="1"/>
        <v>35218.179000000004</v>
      </c>
      <c r="L39" s="358"/>
    </row>
    <row r="40" spans="1:12" ht="21.75" customHeight="1">
      <c r="A40" s="401"/>
      <c r="B40" s="356"/>
      <c r="C40" s="356"/>
      <c r="D40" s="404"/>
      <c r="E40" s="407"/>
      <c r="F40" s="410"/>
      <c r="G40" s="96">
        <v>112</v>
      </c>
      <c r="H40" s="74">
        <v>8009.5820000000003</v>
      </c>
      <c r="I40" s="74">
        <v>8009.5820000000003</v>
      </c>
      <c r="J40" s="74">
        <v>8009.5820000000003</v>
      </c>
      <c r="K40" s="74">
        <f t="shared" si="1"/>
        <v>24028.745999999999</v>
      </c>
      <c r="L40" s="358"/>
    </row>
    <row r="41" spans="1:12" ht="21.75" customHeight="1">
      <c r="A41" s="402"/>
      <c r="B41" s="357"/>
      <c r="C41" s="357"/>
      <c r="D41" s="405"/>
      <c r="E41" s="408"/>
      <c r="F41" s="417"/>
      <c r="G41" s="96">
        <v>244</v>
      </c>
      <c r="H41" s="74">
        <v>1174.818</v>
      </c>
      <c r="I41" s="74">
        <v>1174.818</v>
      </c>
      <c r="J41" s="74">
        <v>1174.818</v>
      </c>
      <c r="K41" s="74">
        <f t="shared" si="1"/>
        <v>3524.4539999999997</v>
      </c>
      <c r="L41" s="358"/>
    </row>
    <row r="42" spans="1:12">
      <c r="A42" s="418" t="s">
        <v>274</v>
      </c>
      <c r="B42" s="419" t="s">
        <v>275</v>
      </c>
      <c r="C42" s="355" t="s">
        <v>517</v>
      </c>
      <c r="D42" s="403">
        <v>243</v>
      </c>
      <c r="E42" s="406" t="s">
        <v>270</v>
      </c>
      <c r="F42" s="409" t="s">
        <v>276</v>
      </c>
      <c r="G42" s="96">
        <v>111</v>
      </c>
      <c r="H42" s="97">
        <v>64724.603999999999</v>
      </c>
      <c r="I42" s="97">
        <v>64724.603999999999</v>
      </c>
      <c r="J42" s="97">
        <v>64724.603999999999</v>
      </c>
      <c r="K42" s="74">
        <f t="shared" si="1"/>
        <v>194173.81200000001</v>
      </c>
      <c r="L42" s="358"/>
    </row>
    <row r="43" spans="1:12">
      <c r="A43" s="418"/>
      <c r="B43" s="419"/>
      <c r="C43" s="356"/>
      <c r="D43" s="404"/>
      <c r="E43" s="407"/>
      <c r="F43" s="410"/>
      <c r="G43" s="96">
        <v>119</v>
      </c>
      <c r="H43" s="97">
        <v>19546.830999999998</v>
      </c>
      <c r="I43" s="97">
        <v>19546.830999999998</v>
      </c>
      <c r="J43" s="97">
        <v>19546.830999999998</v>
      </c>
      <c r="K43" s="74">
        <f t="shared" si="1"/>
        <v>58640.492999999995</v>
      </c>
      <c r="L43" s="358"/>
    </row>
    <row r="44" spans="1:12">
      <c r="A44" s="418"/>
      <c r="B44" s="419"/>
      <c r="C44" s="356"/>
      <c r="D44" s="404"/>
      <c r="E44" s="407"/>
      <c r="F44" s="420"/>
      <c r="G44" s="96">
        <v>112</v>
      </c>
      <c r="H44" s="97">
        <v>3937.42</v>
      </c>
      <c r="I44" s="97">
        <v>3937.42</v>
      </c>
      <c r="J44" s="97">
        <v>3937.42</v>
      </c>
      <c r="K44" s="74">
        <f t="shared" si="1"/>
        <v>11812.26</v>
      </c>
      <c r="L44" s="358"/>
    </row>
    <row r="45" spans="1:12">
      <c r="A45" s="418"/>
      <c r="B45" s="419"/>
      <c r="C45" s="356"/>
      <c r="D45" s="404"/>
      <c r="E45" s="407"/>
      <c r="F45" s="420"/>
      <c r="G45" s="96">
        <v>244</v>
      </c>
      <c r="H45" s="74">
        <v>79564.709000000003</v>
      </c>
      <c r="I45" s="74">
        <v>78879.558999999994</v>
      </c>
      <c r="J45" s="74">
        <v>78879.558999999994</v>
      </c>
      <c r="K45" s="74">
        <f t="shared" si="1"/>
        <v>237323.82699999999</v>
      </c>
      <c r="L45" s="358"/>
    </row>
    <row r="46" spans="1:12">
      <c r="A46" s="418"/>
      <c r="B46" s="419"/>
      <c r="C46" s="356"/>
      <c r="D46" s="404"/>
      <c r="E46" s="407"/>
      <c r="F46" s="420"/>
      <c r="G46" s="98">
        <v>414</v>
      </c>
      <c r="H46" s="74">
        <v>67.650000000000006</v>
      </c>
      <c r="I46" s="74">
        <v>0</v>
      </c>
      <c r="J46" s="74">
        <v>0</v>
      </c>
      <c r="K46" s="74">
        <f t="shared" si="1"/>
        <v>67.650000000000006</v>
      </c>
      <c r="L46" s="358"/>
    </row>
    <row r="47" spans="1:12">
      <c r="A47" s="418"/>
      <c r="B47" s="419"/>
      <c r="C47" s="356"/>
      <c r="D47" s="404"/>
      <c r="E47" s="407"/>
      <c r="F47" s="420"/>
      <c r="G47" s="98">
        <v>831</v>
      </c>
      <c r="H47" s="74">
        <v>10</v>
      </c>
      <c r="I47" s="74">
        <v>0</v>
      </c>
      <c r="J47" s="74">
        <v>0</v>
      </c>
      <c r="K47" s="74">
        <f t="shared" si="1"/>
        <v>10</v>
      </c>
      <c r="L47" s="358"/>
    </row>
    <row r="48" spans="1:12">
      <c r="A48" s="418"/>
      <c r="B48" s="419"/>
      <c r="C48" s="356"/>
      <c r="D48" s="404"/>
      <c r="E48" s="407"/>
      <c r="F48" s="420"/>
      <c r="G48" s="98">
        <v>852</v>
      </c>
      <c r="H48" s="74">
        <v>80</v>
      </c>
      <c r="I48" s="74">
        <v>80</v>
      </c>
      <c r="J48" s="74">
        <v>80</v>
      </c>
      <c r="K48" s="74">
        <f t="shared" si="1"/>
        <v>240</v>
      </c>
      <c r="L48" s="358"/>
    </row>
    <row r="49" spans="1:12" ht="30" customHeight="1">
      <c r="A49" s="418"/>
      <c r="B49" s="419"/>
      <c r="C49" s="356"/>
      <c r="D49" s="404"/>
      <c r="E49" s="407"/>
      <c r="F49" s="421"/>
      <c r="G49" s="98">
        <v>853</v>
      </c>
      <c r="H49" s="74">
        <v>260</v>
      </c>
      <c r="I49" s="74">
        <v>160</v>
      </c>
      <c r="J49" s="74">
        <v>160</v>
      </c>
      <c r="K49" s="74">
        <f t="shared" si="1"/>
        <v>580</v>
      </c>
      <c r="L49" s="358"/>
    </row>
    <row r="50" spans="1:12" ht="30" customHeight="1">
      <c r="A50" s="418"/>
      <c r="B50" s="419"/>
      <c r="C50" s="356"/>
      <c r="D50" s="404"/>
      <c r="E50" s="407"/>
      <c r="F50" s="99" t="s">
        <v>253</v>
      </c>
      <c r="G50" s="100">
        <v>244</v>
      </c>
      <c r="H50" s="74">
        <v>12287.361999999999</v>
      </c>
      <c r="I50" s="74">
        <v>12287.361999999999</v>
      </c>
      <c r="J50" s="74">
        <v>12287.361999999999</v>
      </c>
      <c r="K50" s="74">
        <f t="shared" si="1"/>
        <v>36862.085999999996</v>
      </c>
      <c r="L50" s="89"/>
    </row>
    <row r="51" spans="1:12" ht="30" customHeight="1">
      <c r="A51" s="418"/>
      <c r="B51" s="419"/>
      <c r="C51" s="356"/>
      <c r="D51" s="404"/>
      <c r="E51" s="407"/>
      <c r="F51" s="415" t="s">
        <v>277</v>
      </c>
      <c r="G51" s="101">
        <v>111</v>
      </c>
      <c r="H51" s="74">
        <v>26.436060000000001</v>
      </c>
      <c r="I51" s="74">
        <v>0</v>
      </c>
      <c r="J51" s="74">
        <v>0</v>
      </c>
      <c r="K51" s="74">
        <f t="shared" si="1"/>
        <v>26.436060000000001</v>
      </c>
      <c r="L51" s="355" t="s">
        <v>278</v>
      </c>
    </row>
    <row r="52" spans="1:12" ht="30" customHeight="1">
      <c r="A52" s="418"/>
      <c r="B52" s="419"/>
      <c r="C52" s="356"/>
      <c r="D52" s="404"/>
      <c r="E52" s="407"/>
      <c r="F52" s="422"/>
      <c r="G52" s="102">
        <v>119</v>
      </c>
      <c r="H52" s="74">
        <v>46.091999999999999</v>
      </c>
      <c r="I52" s="74">
        <v>0</v>
      </c>
      <c r="J52" s="74">
        <v>0</v>
      </c>
      <c r="K52" s="74">
        <f t="shared" si="1"/>
        <v>46.091999999999999</v>
      </c>
      <c r="L52" s="356"/>
    </row>
    <row r="53" spans="1:12" ht="30" customHeight="1">
      <c r="A53" s="418"/>
      <c r="B53" s="419"/>
      <c r="C53" s="356"/>
      <c r="D53" s="404"/>
      <c r="E53" s="407"/>
      <c r="F53" s="422"/>
      <c r="G53" s="102">
        <v>112</v>
      </c>
      <c r="H53" s="74">
        <v>2174.7283000000002</v>
      </c>
      <c r="I53" s="74">
        <v>0</v>
      </c>
      <c r="J53" s="74">
        <v>0</v>
      </c>
      <c r="K53" s="74">
        <f t="shared" si="1"/>
        <v>2174.7283000000002</v>
      </c>
      <c r="L53" s="356"/>
    </row>
    <row r="54" spans="1:12" ht="30" customHeight="1">
      <c r="A54" s="418"/>
      <c r="B54" s="419"/>
      <c r="C54" s="356"/>
      <c r="D54" s="404"/>
      <c r="E54" s="407"/>
      <c r="F54" s="422"/>
      <c r="G54" s="102">
        <v>244</v>
      </c>
      <c r="H54" s="74">
        <v>714.84969999999998</v>
      </c>
      <c r="I54" s="74">
        <v>0</v>
      </c>
      <c r="J54" s="74">
        <v>0</v>
      </c>
      <c r="K54" s="74">
        <f t="shared" si="1"/>
        <v>714.84969999999998</v>
      </c>
      <c r="L54" s="356"/>
    </row>
    <row r="55" spans="1:12" ht="30" customHeight="1">
      <c r="A55" s="418"/>
      <c r="B55" s="419"/>
      <c r="C55" s="357"/>
      <c r="D55" s="405"/>
      <c r="E55" s="408"/>
      <c r="F55" s="423"/>
      <c r="G55" s="102">
        <v>340</v>
      </c>
      <c r="H55" s="74">
        <v>15</v>
      </c>
      <c r="I55" s="74">
        <v>0</v>
      </c>
      <c r="J55" s="74">
        <v>0</v>
      </c>
      <c r="K55" s="74">
        <f t="shared" si="1"/>
        <v>15</v>
      </c>
      <c r="L55" s="357"/>
    </row>
    <row r="56" spans="1:12" ht="65.25" customHeight="1">
      <c r="A56" s="71" t="s">
        <v>279</v>
      </c>
      <c r="B56" s="103" t="s">
        <v>280</v>
      </c>
      <c r="C56" s="235" t="s">
        <v>413</v>
      </c>
      <c r="D56" s="52">
        <v>247</v>
      </c>
      <c r="E56" s="104" t="s">
        <v>270</v>
      </c>
      <c r="F56" s="105" t="s">
        <v>252</v>
      </c>
      <c r="G56" s="72">
        <v>243</v>
      </c>
      <c r="H56" s="74">
        <v>16713.5</v>
      </c>
      <c r="I56" s="74">
        <v>0</v>
      </c>
      <c r="J56" s="74">
        <v>0</v>
      </c>
      <c r="K56" s="74">
        <f t="shared" si="1"/>
        <v>16713.5</v>
      </c>
      <c r="L56" s="48"/>
    </row>
    <row r="57" spans="1:12" ht="65.25" customHeight="1">
      <c r="A57" s="71" t="s">
        <v>281</v>
      </c>
      <c r="B57" s="275" t="s">
        <v>523</v>
      </c>
      <c r="C57" s="235" t="s">
        <v>413</v>
      </c>
      <c r="D57" s="52">
        <v>247</v>
      </c>
      <c r="E57" s="106" t="s">
        <v>270</v>
      </c>
      <c r="F57" s="276" t="s">
        <v>252</v>
      </c>
      <c r="G57" s="52">
        <v>244</v>
      </c>
      <c r="H57" s="74">
        <v>1977.9494</v>
      </c>
      <c r="I57" s="74"/>
      <c r="J57" s="74"/>
      <c r="K57" s="74">
        <f t="shared" si="1"/>
        <v>1977.9494</v>
      </c>
      <c r="L57" s="51"/>
    </row>
    <row r="58" spans="1:12">
      <c r="A58" s="400" t="s">
        <v>282</v>
      </c>
      <c r="B58" s="394" t="s">
        <v>283</v>
      </c>
      <c r="C58" s="355" t="s">
        <v>517</v>
      </c>
      <c r="D58" s="403">
        <v>243</v>
      </c>
      <c r="E58" s="403" t="s">
        <v>284</v>
      </c>
      <c r="F58" s="415" t="s">
        <v>524</v>
      </c>
      <c r="G58" s="108">
        <v>111</v>
      </c>
      <c r="H58" s="74">
        <v>4030.2719999999999</v>
      </c>
      <c r="I58" s="74">
        <v>4030.2719999999999</v>
      </c>
      <c r="J58" s="74">
        <v>4030.2719999999999</v>
      </c>
      <c r="K58" s="74">
        <f t="shared" si="1"/>
        <v>12090.815999999999</v>
      </c>
      <c r="L58" s="355" t="s">
        <v>285</v>
      </c>
    </row>
    <row r="59" spans="1:12">
      <c r="A59" s="401"/>
      <c r="B59" s="395"/>
      <c r="C59" s="356"/>
      <c r="D59" s="404"/>
      <c r="E59" s="404"/>
      <c r="F59" s="425"/>
      <c r="G59" s="108">
        <v>119</v>
      </c>
      <c r="H59" s="74">
        <v>1217.144</v>
      </c>
      <c r="I59" s="74">
        <v>1217.144</v>
      </c>
      <c r="J59" s="74">
        <v>1217.144</v>
      </c>
      <c r="K59" s="74">
        <f t="shared" si="1"/>
        <v>3651.4319999999998</v>
      </c>
      <c r="L59" s="356"/>
    </row>
    <row r="60" spans="1:12">
      <c r="A60" s="401"/>
      <c r="B60" s="395"/>
      <c r="C60" s="356"/>
      <c r="D60" s="404"/>
      <c r="E60" s="404"/>
      <c r="F60" s="425"/>
      <c r="G60" s="108">
        <v>321</v>
      </c>
      <c r="H60" s="74">
        <v>1116.145</v>
      </c>
      <c r="I60" s="74">
        <v>1116.145</v>
      </c>
      <c r="J60" s="74">
        <v>1116.145</v>
      </c>
      <c r="K60" s="74"/>
      <c r="L60" s="356"/>
    </row>
    <row r="61" spans="1:12">
      <c r="A61" s="402"/>
      <c r="B61" s="424"/>
      <c r="C61" s="357"/>
      <c r="D61" s="405"/>
      <c r="E61" s="405"/>
      <c r="F61" s="416"/>
      <c r="G61" s="108">
        <v>244</v>
      </c>
      <c r="H61" s="74">
        <v>16643.839</v>
      </c>
      <c r="I61" s="74">
        <v>16643.839</v>
      </c>
      <c r="J61" s="74">
        <v>16643.839</v>
      </c>
      <c r="K61" s="74">
        <f>SUM(H61:J61)</f>
        <v>49931.517</v>
      </c>
      <c r="L61" s="357"/>
    </row>
    <row r="62" spans="1:12" ht="86.25" customHeight="1">
      <c r="A62" s="109" t="s">
        <v>286</v>
      </c>
      <c r="B62" s="110" t="s">
        <v>287</v>
      </c>
      <c r="C62" s="234" t="s">
        <v>517</v>
      </c>
      <c r="D62" s="111">
        <v>243</v>
      </c>
      <c r="E62" s="111" t="s">
        <v>270</v>
      </c>
      <c r="F62" s="112" t="s">
        <v>288</v>
      </c>
      <c r="G62" s="108">
        <v>244</v>
      </c>
      <c r="H62" s="74">
        <v>0</v>
      </c>
      <c r="I62" s="74">
        <v>0</v>
      </c>
      <c r="J62" s="74">
        <v>0</v>
      </c>
      <c r="K62" s="74">
        <f>SUM(H62:J62)</f>
        <v>0</v>
      </c>
      <c r="L62" s="113" t="s">
        <v>289</v>
      </c>
    </row>
    <row r="63" spans="1:12" ht="63">
      <c r="A63" s="109" t="s">
        <v>290</v>
      </c>
      <c r="B63" s="196" t="s">
        <v>406</v>
      </c>
      <c r="C63" s="234" t="s">
        <v>517</v>
      </c>
      <c r="D63" s="111">
        <v>243</v>
      </c>
      <c r="E63" s="195" t="s">
        <v>270</v>
      </c>
      <c r="F63" s="114" t="s">
        <v>407</v>
      </c>
      <c r="G63" s="108">
        <v>244</v>
      </c>
      <c r="H63" s="74">
        <v>1275.7</v>
      </c>
      <c r="I63" s="74">
        <v>0</v>
      </c>
      <c r="J63" s="74">
        <v>0</v>
      </c>
      <c r="K63" s="74">
        <f>SUM(H63:J63)</f>
        <v>1275.7</v>
      </c>
      <c r="L63" s="113"/>
    </row>
    <row r="64" spans="1:12" ht="63">
      <c r="A64" s="109" t="s">
        <v>291</v>
      </c>
      <c r="B64" s="196" t="s">
        <v>408</v>
      </c>
      <c r="C64" s="234" t="s">
        <v>517</v>
      </c>
      <c r="D64" s="111">
        <v>243</v>
      </c>
      <c r="E64" s="195" t="s">
        <v>270</v>
      </c>
      <c r="F64" s="114" t="s">
        <v>409</v>
      </c>
      <c r="G64" s="108">
        <v>244</v>
      </c>
      <c r="H64" s="74">
        <v>247.06</v>
      </c>
      <c r="I64" s="74">
        <v>0</v>
      </c>
      <c r="J64" s="74">
        <v>0</v>
      </c>
      <c r="K64" s="74">
        <f>SUM(H64:J64)</f>
        <v>247.06</v>
      </c>
      <c r="L64" s="113"/>
    </row>
    <row r="65" spans="1:14" ht="54.75" customHeight="1">
      <c r="A65" s="428" t="s">
        <v>292</v>
      </c>
      <c r="B65" s="429"/>
      <c r="C65" s="94"/>
      <c r="D65" s="94"/>
      <c r="E65" s="94"/>
      <c r="F65" s="95"/>
      <c r="G65" s="94"/>
      <c r="H65" s="74">
        <f>SUM(H34:H64)</f>
        <v>513705.89146000001</v>
      </c>
      <c r="I65" s="74">
        <f>SUM(I34:I64)</f>
        <v>479498.47599999997</v>
      </c>
      <c r="J65" s="74">
        <f>SUM(J34:J64)</f>
        <v>479498.47599999997</v>
      </c>
      <c r="K65" s="74">
        <f>SUM(K34:K64)</f>
        <v>1469354.4084599998</v>
      </c>
      <c r="L65" s="53"/>
    </row>
    <row r="66" spans="1:14" ht="27.75" customHeight="1">
      <c r="A66" s="115" t="s">
        <v>293</v>
      </c>
      <c r="B66" s="116"/>
      <c r="C66" s="116"/>
      <c r="D66" s="116"/>
      <c r="E66" s="116"/>
      <c r="F66" s="117"/>
      <c r="G66" s="116"/>
      <c r="H66" s="118"/>
      <c r="I66" s="118"/>
      <c r="J66" s="118"/>
      <c r="K66" s="118"/>
      <c r="L66" s="119"/>
    </row>
    <row r="67" spans="1:14">
      <c r="A67" s="430" t="s">
        <v>294</v>
      </c>
      <c r="B67" s="352" t="s">
        <v>251</v>
      </c>
      <c r="C67" s="358" t="s">
        <v>517</v>
      </c>
      <c r="D67" s="418" t="s">
        <v>221</v>
      </c>
      <c r="E67" s="418" t="s">
        <v>403</v>
      </c>
      <c r="F67" s="418" t="s">
        <v>252</v>
      </c>
      <c r="G67" s="48">
        <v>111</v>
      </c>
      <c r="H67" s="74">
        <v>51645.101000000002</v>
      </c>
      <c r="I67" s="74">
        <v>51645.101000000002</v>
      </c>
      <c r="J67" s="74">
        <v>51645.101000000002</v>
      </c>
      <c r="K67" s="74">
        <f t="shared" ref="K67:K73" si="2">SUM(H67:J67)</f>
        <v>154935.30300000001</v>
      </c>
      <c r="L67" s="352" t="s">
        <v>295</v>
      </c>
    </row>
    <row r="68" spans="1:14">
      <c r="A68" s="430"/>
      <c r="B68" s="352"/>
      <c r="C68" s="358"/>
      <c r="D68" s="418"/>
      <c r="E68" s="418"/>
      <c r="F68" s="418"/>
      <c r="G68" s="48">
        <v>119</v>
      </c>
      <c r="H68" s="74">
        <v>15596.82</v>
      </c>
      <c r="I68" s="74">
        <v>15596.82</v>
      </c>
      <c r="J68" s="74">
        <v>15596.82</v>
      </c>
      <c r="K68" s="74">
        <f t="shared" si="2"/>
        <v>46790.46</v>
      </c>
      <c r="L68" s="352"/>
    </row>
    <row r="69" spans="1:14">
      <c r="A69" s="430"/>
      <c r="B69" s="352"/>
      <c r="C69" s="358"/>
      <c r="D69" s="418"/>
      <c r="E69" s="418"/>
      <c r="F69" s="418"/>
      <c r="G69" s="48">
        <v>112</v>
      </c>
      <c r="H69" s="74">
        <v>3163.7</v>
      </c>
      <c r="I69" s="74">
        <v>3163.7</v>
      </c>
      <c r="J69" s="74">
        <v>3163.7</v>
      </c>
      <c r="K69" s="74">
        <f t="shared" si="2"/>
        <v>9491.0999999999985</v>
      </c>
      <c r="L69" s="352"/>
    </row>
    <row r="70" spans="1:14">
      <c r="A70" s="430"/>
      <c r="B70" s="352"/>
      <c r="C70" s="358"/>
      <c r="D70" s="418"/>
      <c r="E70" s="418"/>
      <c r="F70" s="418"/>
      <c r="G70" s="48">
        <v>244</v>
      </c>
      <c r="H70" s="74">
        <v>19625.694</v>
      </c>
      <c r="I70" s="74">
        <v>19445.894</v>
      </c>
      <c r="J70" s="74">
        <v>19445.894</v>
      </c>
      <c r="K70" s="74">
        <f t="shared" si="2"/>
        <v>58517.482000000004</v>
      </c>
      <c r="L70" s="352"/>
    </row>
    <row r="71" spans="1:14">
      <c r="A71" s="430"/>
      <c r="B71" s="352"/>
      <c r="C71" s="358"/>
      <c r="D71" s="418"/>
      <c r="E71" s="418"/>
      <c r="F71" s="418"/>
      <c r="G71" s="294">
        <v>831</v>
      </c>
      <c r="H71" s="74">
        <v>70</v>
      </c>
      <c r="I71" s="74"/>
      <c r="J71" s="74"/>
      <c r="K71" s="74"/>
      <c r="L71" s="352"/>
    </row>
    <row r="72" spans="1:14">
      <c r="A72" s="430"/>
      <c r="B72" s="352"/>
      <c r="C72" s="358"/>
      <c r="D72" s="418"/>
      <c r="E72" s="418"/>
      <c r="F72" s="418"/>
      <c r="G72" s="193">
        <v>852</v>
      </c>
      <c r="H72" s="74">
        <v>25</v>
      </c>
      <c r="I72" s="74">
        <v>25</v>
      </c>
      <c r="J72" s="74">
        <v>25</v>
      </c>
      <c r="K72" s="74">
        <f t="shared" si="2"/>
        <v>75</v>
      </c>
      <c r="L72" s="352"/>
    </row>
    <row r="73" spans="1:14">
      <c r="A73" s="430"/>
      <c r="B73" s="352"/>
      <c r="C73" s="358"/>
      <c r="D73" s="418"/>
      <c r="E73" s="418"/>
      <c r="F73" s="418"/>
      <c r="G73" s="48">
        <v>853</v>
      </c>
      <c r="H73" s="74">
        <v>110</v>
      </c>
      <c r="I73" s="74">
        <v>50</v>
      </c>
      <c r="J73" s="74">
        <v>50</v>
      </c>
      <c r="K73" s="74">
        <f t="shared" si="2"/>
        <v>210</v>
      </c>
      <c r="L73" s="352"/>
      <c r="N73" s="60"/>
    </row>
    <row r="74" spans="1:14" ht="63" customHeight="1">
      <c r="A74" s="418" t="s">
        <v>405</v>
      </c>
      <c r="B74" s="440" t="s">
        <v>280</v>
      </c>
      <c r="C74" s="355" t="s">
        <v>413</v>
      </c>
      <c r="D74" s="426">
        <v>247</v>
      </c>
      <c r="E74" s="426" t="s">
        <v>403</v>
      </c>
      <c r="F74" s="194" t="s">
        <v>252</v>
      </c>
      <c r="G74" s="52">
        <v>243</v>
      </c>
      <c r="H74" s="74">
        <v>8655.7345999999998</v>
      </c>
      <c r="I74" s="74"/>
      <c r="J74" s="74"/>
      <c r="K74" s="74">
        <f t="shared" ref="K74:K75" si="3">SUM(H74:J74)</f>
        <v>8655.7345999999998</v>
      </c>
      <c r="L74" s="192"/>
      <c r="N74" s="60"/>
    </row>
    <row r="75" spans="1:14">
      <c r="A75" s="418"/>
      <c r="B75" s="440"/>
      <c r="C75" s="357"/>
      <c r="D75" s="427"/>
      <c r="E75" s="427"/>
      <c r="F75" s="300" t="s">
        <v>532</v>
      </c>
      <c r="G75" s="52">
        <v>243</v>
      </c>
      <c r="H75" s="74">
        <v>210</v>
      </c>
      <c r="I75" s="74"/>
      <c r="J75" s="74"/>
      <c r="K75" s="74">
        <f t="shared" si="3"/>
        <v>210</v>
      </c>
      <c r="L75" s="302"/>
      <c r="N75" s="60"/>
    </row>
    <row r="76" spans="1:14">
      <c r="A76" s="431" t="s">
        <v>296</v>
      </c>
      <c r="B76" s="432"/>
      <c r="C76" s="48"/>
      <c r="D76" s="71"/>
      <c r="E76" s="71"/>
      <c r="F76" s="95"/>
      <c r="G76" s="71"/>
      <c r="H76" s="74">
        <f>SUM(H67:H75)</f>
        <v>99102.049599999998</v>
      </c>
      <c r="I76" s="74">
        <f>SUM(I67:I73)</f>
        <v>89926.514999999999</v>
      </c>
      <c r="J76" s="74">
        <f>SUM(J67:J73)</f>
        <v>89926.514999999999</v>
      </c>
      <c r="K76" s="74">
        <f>SUM(K67:K73)</f>
        <v>270019.34500000003</v>
      </c>
      <c r="L76" s="120"/>
    </row>
    <row r="77" spans="1:14" s="121" customFormat="1" ht="30" customHeight="1">
      <c r="A77" s="433" t="s">
        <v>297</v>
      </c>
      <c r="B77" s="434"/>
      <c r="C77" s="434"/>
      <c r="D77" s="434"/>
      <c r="E77" s="434"/>
      <c r="F77" s="434"/>
      <c r="G77" s="434"/>
      <c r="H77" s="434"/>
      <c r="I77" s="434"/>
      <c r="J77" s="434"/>
      <c r="K77" s="434"/>
      <c r="L77" s="435"/>
    </row>
    <row r="78" spans="1:14" s="123" customFormat="1" ht="37.5" customHeight="1">
      <c r="A78" s="430" t="s">
        <v>298</v>
      </c>
      <c r="B78" s="436" t="s">
        <v>299</v>
      </c>
      <c r="C78" s="358" t="s">
        <v>517</v>
      </c>
      <c r="D78" s="438">
        <v>243</v>
      </c>
      <c r="E78" s="406" t="s">
        <v>270</v>
      </c>
      <c r="F78" s="415" t="s">
        <v>300</v>
      </c>
      <c r="G78" s="108">
        <v>112</v>
      </c>
      <c r="H78" s="122">
        <f>1437.927-0.054</f>
        <v>1437.8729999999998</v>
      </c>
      <c r="I78" s="122">
        <v>1876.5</v>
      </c>
      <c r="J78" s="122">
        <v>1876.5</v>
      </c>
      <c r="K78" s="74">
        <f>SUM(H78:J78)</f>
        <v>5190.8729999999996</v>
      </c>
      <c r="L78" s="439" t="s">
        <v>301</v>
      </c>
    </row>
    <row r="79" spans="1:14" s="123" customFormat="1" ht="67.5" customHeight="1">
      <c r="A79" s="430"/>
      <c r="B79" s="437"/>
      <c r="C79" s="358"/>
      <c r="D79" s="438"/>
      <c r="E79" s="407"/>
      <c r="F79" s="422"/>
      <c r="G79" s="108">
        <v>244</v>
      </c>
      <c r="H79" s="122">
        <f>2750.981-76.03+0.054</f>
        <v>2675.0050000000001</v>
      </c>
      <c r="I79" s="122">
        <v>650</v>
      </c>
      <c r="J79" s="122">
        <v>650</v>
      </c>
      <c r="K79" s="74">
        <f>SUM(H79:J79)</f>
        <v>3975.0050000000001</v>
      </c>
      <c r="L79" s="439"/>
    </row>
    <row r="80" spans="1:14" s="123" customFormat="1" ht="57.75" customHeight="1">
      <c r="A80" s="430"/>
      <c r="B80" s="437"/>
      <c r="C80" s="358"/>
      <c r="D80" s="438"/>
      <c r="E80" s="408"/>
      <c r="F80" s="425"/>
      <c r="G80" s="108">
        <v>340</v>
      </c>
      <c r="H80" s="122">
        <v>0</v>
      </c>
      <c r="I80" s="122">
        <v>302.5</v>
      </c>
      <c r="J80" s="122">
        <v>302.5</v>
      </c>
      <c r="K80" s="74">
        <f>SUM(H80:J80)</f>
        <v>605</v>
      </c>
      <c r="L80" s="439"/>
    </row>
    <row r="81" spans="1:14" s="126" customFormat="1" ht="24.75" customHeight="1">
      <c r="A81" s="446" t="s">
        <v>302</v>
      </c>
      <c r="B81" s="446"/>
      <c r="C81" s="124"/>
      <c r="D81" s="124"/>
      <c r="E81" s="124"/>
      <c r="F81" s="54"/>
      <c r="G81" s="124"/>
      <c r="H81" s="125">
        <f>SUM(H78:H80)</f>
        <v>4112.8779999999997</v>
      </c>
      <c r="I81" s="125">
        <f>SUM(I78:I80)</f>
        <v>2829</v>
      </c>
      <c r="J81" s="125">
        <f>SUM(J78:J80)</f>
        <v>2829</v>
      </c>
      <c r="K81" s="125">
        <f>SUM(K78:K80)</f>
        <v>9770.8780000000006</v>
      </c>
      <c r="L81" s="52"/>
    </row>
    <row r="82" spans="1:14" ht="24.75" customHeight="1">
      <c r="A82" s="375" t="s">
        <v>303</v>
      </c>
      <c r="B82" s="375"/>
      <c r="C82" s="375"/>
      <c r="D82" s="375"/>
      <c r="E82" s="375"/>
      <c r="F82" s="375"/>
      <c r="G82" s="375"/>
      <c r="H82" s="375"/>
      <c r="I82" s="127"/>
      <c r="J82" s="127"/>
      <c r="K82" s="53"/>
      <c r="L82" s="53"/>
    </row>
    <row r="83" spans="1:14" ht="65.25" customHeight="1">
      <c r="A83" s="400" t="s">
        <v>304</v>
      </c>
      <c r="B83" s="413" t="s">
        <v>305</v>
      </c>
      <c r="C83" s="355" t="s">
        <v>517</v>
      </c>
      <c r="D83" s="355">
        <v>243</v>
      </c>
      <c r="E83" s="355" t="s">
        <v>306</v>
      </c>
      <c r="F83" s="418" t="s">
        <v>307</v>
      </c>
      <c r="G83" s="48">
        <v>111</v>
      </c>
      <c r="H83" s="74">
        <v>1889.19</v>
      </c>
      <c r="I83" s="74">
        <v>1889.19</v>
      </c>
      <c r="J83" s="74">
        <v>1889.19</v>
      </c>
      <c r="K83" s="74">
        <f t="shared" ref="K83:K89" si="4">SUM(H83:J83)</f>
        <v>5667.57</v>
      </c>
      <c r="L83" s="355" t="s">
        <v>308</v>
      </c>
      <c r="N83" s="126"/>
    </row>
    <row r="84" spans="1:14" ht="65.25" customHeight="1">
      <c r="A84" s="401"/>
      <c r="B84" s="447"/>
      <c r="C84" s="356"/>
      <c r="D84" s="356"/>
      <c r="E84" s="356"/>
      <c r="F84" s="418"/>
      <c r="G84" s="193">
        <v>112</v>
      </c>
      <c r="H84" s="74">
        <v>192.22</v>
      </c>
      <c r="I84" s="74">
        <v>0</v>
      </c>
      <c r="J84" s="74">
        <v>0</v>
      </c>
      <c r="K84" s="74">
        <f t="shared" si="4"/>
        <v>192.22</v>
      </c>
      <c r="L84" s="356"/>
      <c r="N84" s="126"/>
    </row>
    <row r="85" spans="1:14" ht="65.25" customHeight="1">
      <c r="A85" s="401"/>
      <c r="B85" s="447"/>
      <c r="C85" s="356"/>
      <c r="D85" s="356"/>
      <c r="E85" s="356"/>
      <c r="F85" s="418"/>
      <c r="G85" s="48">
        <v>119</v>
      </c>
      <c r="H85" s="74">
        <v>570.53499999999997</v>
      </c>
      <c r="I85" s="74">
        <v>570.53499999999997</v>
      </c>
      <c r="J85" s="74">
        <v>570.53499999999997</v>
      </c>
      <c r="K85" s="74">
        <f t="shared" si="4"/>
        <v>1711.605</v>
      </c>
      <c r="L85" s="356"/>
      <c r="N85" s="126"/>
    </row>
    <row r="86" spans="1:14" ht="65.25" customHeight="1">
      <c r="A86" s="401"/>
      <c r="B86" s="447"/>
      <c r="C86" s="356"/>
      <c r="D86" s="356"/>
      <c r="E86" s="356"/>
      <c r="F86" s="418"/>
      <c r="G86" s="48">
        <v>244</v>
      </c>
      <c r="H86" s="74">
        <v>1091.5999999999999</v>
      </c>
      <c r="I86" s="74">
        <v>848.75</v>
      </c>
      <c r="J86" s="74">
        <v>848.75</v>
      </c>
      <c r="K86" s="74">
        <f t="shared" si="4"/>
        <v>2789.1</v>
      </c>
      <c r="L86" s="356"/>
      <c r="N86" s="126"/>
    </row>
    <row r="87" spans="1:14" ht="65.25" customHeight="1">
      <c r="A87" s="401"/>
      <c r="B87" s="447"/>
      <c r="C87" s="356"/>
      <c r="D87" s="356"/>
      <c r="E87" s="356"/>
      <c r="F87" s="279" t="s">
        <v>253</v>
      </c>
      <c r="G87" s="48">
        <v>244</v>
      </c>
      <c r="H87" s="74">
        <v>1536.6279999999999</v>
      </c>
      <c r="I87" s="74">
        <v>759.94500000000005</v>
      </c>
      <c r="J87" s="74">
        <v>759.94500000000005</v>
      </c>
      <c r="K87" s="74">
        <f t="shared" si="4"/>
        <v>3056.518</v>
      </c>
      <c r="L87" s="356"/>
      <c r="N87" s="126"/>
    </row>
    <row r="88" spans="1:14" ht="65.25" customHeight="1">
      <c r="A88" s="401"/>
      <c r="B88" s="447"/>
      <c r="C88" s="356"/>
      <c r="D88" s="356"/>
      <c r="E88" s="356"/>
      <c r="F88" s="298" t="s">
        <v>320</v>
      </c>
      <c r="G88" s="297">
        <v>244</v>
      </c>
      <c r="H88" s="74">
        <v>307</v>
      </c>
      <c r="I88" s="74">
        <v>0</v>
      </c>
      <c r="J88" s="74">
        <v>0</v>
      </c>
      <c r="K88" s="74">
        <f t="shared" si="4"/>
        <v>307</v>
      </c>
      <c r="L88" s="356"/>
      <c r="N88" s="126"/>
    </row>
    <row r="89" spans="1:14" ht="65.25" customHeight="1">
      <c r="A89" s="401"/>
      <c r="B89" s="447"/>
      <c r="C89" s="356"/>
      <c r="D89" s="356"/>
      <c r="E89" s="356"/>
      <c r="F89" s="279" t="s">
        <v>255</v>
      </c>
      <c r="G89" s="48">
        <v>244</v>
      </c>
      <c r="H89" s="74">
        <v>109.77200000000001</v>
      </c>
      <c r="I89" s="74">
        <v>886.45500000000004</v>
      </c>
      <c r="J89" s="74">
        <v>886.45500000000004</v>
      </c>
      <c r="K89" s="74">
        <f t="shared" si="4"/>
        <v>1882.6820000000002</v>
      </c>
      <c r="L89" s="356"/>
      <c r="N89" s="126"/>
    </row>
    <row r="90" spans="1:14" ht="76.5" customHeight="1">
      <c r="A90" s="93" t="s">
        <v>309</v>
      </c>
      <c r="B90" s="110" t="s">
        <v>310</v>
      </c>
      <c r="C90" s="235" t="s">
        <v>517</v>
      </c>
      <c r="D90" s="71" t="s">
        <v>221</v>
      </c>
      <c r="E90" s="107" t="s">
        <v>311</v>
      </c>
      <c r="F90" s="71" t="s">
        <v>312</v>
      </c>
      <c r="G90" s="71" t="s">
        <v>224</v>
      </c>
      <c r="H90" s="74">
        <v>10000</v>
      </c>
      <c r="I90" s="74">
        <v>10000</v>
      </c>
      <c r="J90" s="74">
        <v>10000</v>
      </c>
      <c r="K90" s="74">
        <f t="shared" ref="K90:K101" si="5">SUM(H90:J90)</f>
        <v>30000</v>
      </c>
      <c r="L90" s="356"/>
    </row>
    <row r="91" spans="1:14" ht="76.5" customHeight="1">
      <c r="A91" s="93" t="s">
        <v>313</v>
      </c>
      <c r="B91" s="280" t="s">
        <v>525</v>
      </c>
      <c r="C91" s="235" t="s">
        <v>517</v>
      </c>
      <c r="D91" s="71" t="s">
        <v>221</v>
      </c>
      <c r="E91" s="71" t="s">
        <v>306</v>
      </c>
      <c r="F91" s="296" t="s">
        <v>531</v>
      </c>
      <c r="G91" s="71" t="s">
        <v>224</v>
      </c>
      <c r="H91" s="74">
        <v>3601.5</v>
      </c>
      <c r="I91" s="74">
        <v>3601.5</v>
      </c>
      <c r="J91" s="74">
        <v>3601.5</v>
      </c>
      <c r="K91" s="74">
        <f t="shared" si="5"/>
        <v>10804.5</v>
      </c>
      <c r="L91" s="356"/>
    </row>
    <row r="92" spans="1:14" ht="51.75" customHeight="1">
      <c r="A92" s="443" t="s">
        <v>314</v>
      </c>
      <c r="B92" s="394" t="s">
        <v>315</v>
      </c>
      <c r="C92" s="355" t="s">
        <v>517</v>
      </c>
      <c r="D92" s="71" t="s">
        <v>221</v>
      </c>
      <c r="E92" s="71" t="s">
        <v>306</v>
      </c>
      <c r="F92" s="296" t="s">
        <v>531</v>
      </c>
      <c r="G92" s="71" t="s">
        <v>224</v>
      </c>
      <c r="H92" s="74">
        <f>1090.6+98.2+220.1</f>
        <v>1408.8999999999999</v>
      </c>
      <c r="I92" s="74">
        <v>1090.5999999999999</v>
      </c>
      <c r="J92" s="74">
        <v>1090.5999999999999</v>
      </c>
      <c r="K92" s="74">
        <f>SUM(H92:J92)</f>
        <v>3590.1</v>
      </c>
      <c r="L92" s="357"/>
    </row>
    <row r="93" spans="1:14" ht="51.75" customHeight="1">
      <c r="A93" s="444"/>
      <c r="B93" s="395"/>
      <c r="C93" s="356"/>
      <c r="D93" s="278" t="s">
        <v>221</v>
      </c>
      <c r="E93" s="278" t="s">
        <v>306</v>
      </c>
      <c r="F93" s="295" t="s">
        <v>531</v>
      </c>
      <c r="G93" s="278" t="s">
        <v>530</v>
      </c>
      <c r="H93" s="74">
        <v>0</v>
      </c>
      <c r="I93" s="74">
        <v>220.1</v>
      </c>
      <c r="J93" s="74">
        <v>220.1</v>
      </c>
      <c r="K93" s="74">
        <f t="shared" ref="K93:K95" si="6">SUM(H93:J93)</f>
        <v>440.2</v>
      </c>
      <c r="L93" s="277"/>
    </row>
    <row r="94" spans="1:14" ht="51.75" customHeight="1">
      <c r="A94" s="444"/>
      <c r="B94" s="395"/>
      <c r="C94" s="356"/>
      <c r="D94" s="278" t="s">
        <v>527</v>
      </c>
      <c r="E94" s="278" t="s">
        <v>306</v>
      </c>
      <c r="F94" s="295" t="s">
        <v>531</v>
      </c>
      <c r="G94" s="278" t="s">
        <v>528</v>
      </c>
      <c r="H94" s="74">
        <v>0</v>
      </c>
      <c r="I94" s="74">
        <v>75.421999999999997</v>
      </c>
      <c r="J94" s="74">
        <v>75.421999999999997</v>
      </c>
      <c r="K94" s="74">
        <f t="shared" si="6"/>
        <v>150.84399999999999</v>
      </c>
      <c r="L94" s="277"/>
    </row>
    <row r="95" spans="1:14" ht="38.25" customHeight="1">
      <c r="A95" s="445"/>
      <c r="B95" s="424"/>
      <c r="C95" s="357"/>
      <c r="D95" s="278" t="s">
        <v>221</v>
      </c>
      <c r="E95" s="278" t="s">
        <v>306</v>
      </c>
      <c r="F95" s="295" t="s">
        <v>531</v>
      </c>
      <c r="G95" s="278" t="s">
        <v>529</v>
      </c>
      <c r="H95" s="74">
        <v>0</v>
      </c>
      <c r="I95" s="74">
        <v>22.777999999999999</v>
      </c>
      <c r="J95" s="74">
        <v>22.777999999999999</v>
      </c>
      <c r="K95" s="74">
        <f t="shared" si="6"/>
        <v>45.555999999999997</v>
      </c>
      <c r="L95" s="277"/>
    </row>
    <row r="96" spans="1:14" ht="76.5" customHeight="1">
      <c r="A96" s="93" t="s">
        <v>316</v>
      </c>
      <c r="B96" s="110" t="s">
        <v>317</v>
      </c>
      <c r="C96" s="235" t="s">
        <v>517</v>
      </c>
      <c r="D96" s="71" t="s">
        <v>221</v>
      </c>
      <c r="E96" s="71" t="s">
        <v>306</v>
      </c>
      <c r="F96" s="279" t="s">
        <v>526</v>
      </c>
      <c r="G96" s="71" t="s">
        <v>224</v>
      </c>
      <c r="H96" s="74">
        <v>133.67500000000001</v>
      </c>
      <c r="I96" s="74">
        <v>133.67500000000001</v>
      </c>
      <c r="J96" s="74">
        <v>133.67500000000001</v>
      </c>
      <c r="K96" s="74">
        <f t="shared" si="5"/>
        <v>401.02500000000003</v>
      </c>
      <c r="L96" s="113"/>
    </row>
    <row r="97" spans="1:14" ht="76.5" customHeight="1">
      <c r="A97" s="93" t="s">
        <v>318</v>
      </c>
      <c r="B97" s="110" t="s">
        <v>319</v>
      </c>
      <c r="C97" s="235" t="s">
        <v>517</v>
      </c>
      <c r="D97" s="71" t="s">
        <v>221</v>
      </c>
      <c r="E97" s="71" t="s">
        <v>306</v>
      </c>
      <c r="F97" s="128" t="s">
        <v>320</v>
      </c>
      <c r="G97" s="48">
        <v>244</v>
      </c>
      <c r="H97" s="74">
        <v>480</v>
      </c>
      <c r="I97" s="74">
        <v>0</v>
      </c>
      <c r="J97" s="74">
        <v>0</v>
      </c>
      <c r="K97" s="74">
        <f t="shared" si="5"/>
        <v>480</v>
      </c>
      <c r="L97" s="113"/>
    </row>
    <row r="98" spans="1:14" ht="76.5" customHeight="1">
      <c r="A98" s="54" t="s">
        <v>321</v>
      </c>
      <c r="B98" s="110" t="s">
        <v>322</v>
      </c>
      <c r="C98" s="48" t="s">
        <v>225</v>
      </c>
      <c r="D98" s="71" t="s">
        <v>221</v>
      </c>
      <c r="E98" s="71" t="s">
        <v>306</v>
      </c>
      <c r="F98" s="71" t="s">
        <v>323</v>
      </c>
      <c r="G98" s="71" t="s">
        <v>224</v>
      </c>
      <c r="H98" s="74"/>
      <c r="I98" s="74"/>
      <c r="J98" s="74"/>
      <c r="K98" s="74">
        <f t="shared" si="5"/>
        <v>0</v>
      </c>
      <c r="L98" s="113"/>
    </row>
    <row r="99" spans="1:14" ht="76.5" customHeight="1">
      <c r="A99" s="54" t="s">
        <v>324</v>
      </c>
      <c r="B99" s="110" t="s">
        <v>325</v>
      </c>
      <c r="C99" s="189" t="s">
        <v>402</v>
      </c>
      <c r="D99" s="194" t="s">
        <v>223</v>
      </c>
      <c r="E99" s="71" t="s">
        <v>306</v>
      </c>
      <c r="F99" s="71" t="s">
        <v>326</v>
      </c>
      <c r="G99" s="194" t="s">
        <v>404</v>
      </c>
      <c r="H99" s="74"/>
      <c r="I99" s="74"/>
      <c r="J99" s="74"/>
      <c r="K99" s="74">
        <f t="shared" si="5"/>
        <v>0</v>
      </c>
      <c r="L99" s="113"/>
    </row>
    <row r="100" spans="1:14" ht="117" customHeight="1">
      <c r="A100" s="54" t="s">
        <v>328</v>
      </c>
      <c r="B100" s="110" t="s">
        <v>325</v>
      </c>
      <c r="C100" s="235" t="s">
        <v>518</v>
      </c>
      <c r="D100" s="194" t="s">
        <v>224</v>
      </c>
      <c r="E100" s="71" t="s">
        <v>306</v>
      </c>
      <c r="F100" s="71" t="s">
        <v>326</v>
      </c>
      <c r="G100" s="194" t="s">
        <v>327</v>
      </c>
      <c r="H100" s="74"/>
      <c r="I100" s="74"/>
      <c r="J100" s="74"/>
      <c r="K100" s="74">
        <f t="shared" si="5"/>
        <v>0</v>
      </c>
      <c r="L100" s="113"/>
    </row>
    <row r="101" spans="1:14" ht="96" customHeight="1">
      <c r="A101" s="54" t="s">
        <v>329</v>
      </c>
      <c r="B101" s="110" t="s">
        <v>330</v>
      </c>
      <c r="C101" s="235" t="s">
        <v>518</v>
      </c>
      <c r="D101" s="71" t="s">
        <v>224</v>
      </c>
      <c r="E101" s="71" t="s">
        <v>306</v>
      </c>
      <c r="F101" s="71" t="s">
        <v>331</v>
      </c>
      <c r="G101" s="71" t="s">
        <v>224</v>
      </c>
      <c r="H101" s="74"/>
      <c r="I101" s="74"/>
      <c r="J101" s="74"/>
      <c r="K101" s="74">
        <f t="shared" si="5"/>
        <v>0</v>
      </c>
      <c r="L101" s="113"/>
    </row>
    <row r="102" spans="1:14" ht="23.25" customHeight="1">
      <c r="A102" s="399" t="s">
        <v>332</v>
      </c>
      <c r="B102" s="399"/>
      <c r="C102" s="129"/>
      <c r="D102" s="129"/>
      <c r="E102" s="129"/>
      <c r="F102" s="130"/>
      <c r="G102" s="129"/>
      <c r="H102" s="74">
        <f>SUM(H83:H101)</f>
        <v>21321.02</v>
      </c>
      <c r="I102" s="74">
        <f>SUM(I83:I101)</f>
        <v>20098.949999999993</v>
      </c>
      <c r="J102" s="74">
        <f>SUM(J83:J101)</f>
        <v>20098.949999999993</v>
      </c>
      <c r="K102" s="74">
        <f>SUM(K83:K101)</f>
        <v>61518.919999999991</v>
      </c>
      <c r="L102" s="53"/>
    </row>
    <row r="103" spans="1:14" ht="20.25" customHeight="1">
      <c r="A103" s="399" t="s">
        <v>333</v>
      </c>
      <c r="B103" s="399"/>
      <c r="C103" s="129"/>
      <c r="D103" s="129"/>
      <c r="E103" s="129"/>
      <c r="F103" s="130"/>
      <c r="G103" s="129"/>
      <c r="H103" s="74">
        <f>H32+H65+H76+H81+H102</f>
        <v>937757.0880600001</v>
      </c>
      <c r="I103" s="74">
        <f>I102+I81+I76+I65+I32</f>
        <v>886096.39</v>
      </c>
      <c r="J103" s="74">
        <f>J102+J81+J76+J65+J32</f>
        <v>886096.39</v>
      </c>
      <c r="K103" s="74">
        <f>K32+K65+K76+K81+K102</f>
        <v>2697585.6984600001</v>
      </c>
      <c r="L103" s="53"/>
    </row>
    <row r="104" spans="1:14" s="134" customFormat="1">
      <c r="A104" s="441"/>
      <c r="B104" s="441"/>
      <c r="C104" s="131"/>
      <c r="D104" s="131"/>
      <c r="E104" s="131"/>
      <c r="F104" s="132"/>
      <c r="G104" s="131"/>
      <c r="H104" s="133"/>
      <c r="I104" s="69"/>
      <c r="J104" s="69"/>
      <c r="K104" s="69"/>
    </row>
    <row r="105" spans="1:14" s="69" customFormat="1">
      <c r="A105" s="442"/>
      <c r="B105" s="442"/>
      <c r="C105" s="135"/>
      <c r="D105" s="135"/>
      <c r="E105" s="135"/>
      <c r="F105" s="136"/>
      <c r="G105" s="135"/>
      <c r="H105" s="137"/>
    </row>
    <row r="106" spans="1:14">
      <c r="A106" s="138"/>
      <c r="C106" s="140"/>
      <c r="D106" s="140"/>
      <c r="E106" s="141"/>
      <c r="F106" s="142" t="s">
        <v>67</v>
      </c>
      <c r="G106" s="140"/>
      <c r="H106" s="143">
        <f>H8+H9+H10+H11+H12+H13+H14+H15+H27+H28+H29+H34+H35+H36+H37+H38+H39+H40+H41+H58+H59+H60+H61+H91+H92+H62+H63+H94+H95+H93</f>
        <v>454250.3</v>
      </c>
      <c r="I106" s="143">
        <f>I8+I9+I10+I11+I12+I13+I14+I15+I27+I28+I29+I34+I35+I36+I37+I38+I39+I40+I41+I58+I59+I60+I61+I91+I92+I62+I63+I94+I95+I93</f>
        <v>438477.49999999994</v>
      </c>
      <c r="J106" s="143">
        <f>J8+J9+J10+J11+J12+J13+J14+J15+J27+J28+J29+J34+J35+J36+J37+J38+J39+J40+J41+J58+J59+J60+J61+J91+J92+J62+J63+J94+J95+J93</f>
        <v>438477.49999999994</v>
      </c>
      <c r="K106" s="143">
        <f>SUM(H106:J106)</f>
        <v>1331205.2999999998</v>
      </c>
    </row>
    <row r="107" spans="1:14">
      <c r="A107" s="138"/>
      <c r="C107" s="140"/>
      <c r="D107" s="140"/>
      <c r="E107" s="140"/>
      <c r="F107" s="142" t="s">
        <v>105</v>
      </c>
      <c r="G107" s="56"/>
      <c r="H107" s="143">
        <f>H103-H106-H108</f>
        <v>483506.78806000011</v>
      </c>
      <c r="I107" s="143">
        <f>I103-I106-I108</f>
        <v>447618.89000000007</v>
      </c>
      <c r="J107" s="143">
        <f>J103-J106-J108</f>
        <v>447618.89000000007</v>
      </c>
      <c r="K107" s="143">
        <f>SUM(H107:J107)</f>
        <v>1378744.5680600002</v>
      </c>
    </row>
    <row r="108" spans="1:14">
      <c r="A108" s="138"/>
      <c r="B108" s="144"/>
      <c r="C108" s="140"/>
      <c r="D108" s="140"/>
      <c r="E108" s="140"/>
      <c r="F108" s="142" t="s">
        <v>334</v>
      </c>
      <c r="G108" s="56"/>
      <c r="H108" s="143">
        <v>0</v>
      </c>
      <c r="I108" s="143">
        <v>0</v>
      </c>
      <c r="J108" s="143">
        <v>0</v>
      </c>
      <c r="K108" s="143">
        <f>SUM(H108:J108)</f>
        <v>0</v>
      </c>
    </row>
    <row r="109" spans="1:14">
      <c r="A109" s="138"/>
      <c r="C109" s="140"/>
      <c r="D109" s="140"/>
      <c r="E109" s="140"/>
      <c r="F109" s="138" t="s">
        <v>66</v>
      </c>
      <c r="G109" s="56"/>
      <c r="I109" s="145"/>
      <c r="J109" s="145"/>
      <c r="K109" s="143"/>
    </row>
    <row r="110" spans="1:14">
      <c r="A110" s="138"/>
      <c r="C110" s="140"/>
      <c r="D110" s="140"/>
      <c r="E110" s="141" t="s">
        <v>335</v>
      </c>
      <c r="G110" s="56"/>
      <c r="H110" s="147">
        <f>H8+H9+H10+H11+H12+H13+H14+H15+H16+H17+H18+H19+H21+H22+H23+H24+H25+H27+H28+H29+H34+H35+H36+H37+H38+H39+H40+H41+H42+H43+H44+H45+H47+H46+H48+H49+H50+H53+H54+H58+H59+H60+H61+H63+H64+H67+H68+H69+H70+H72+H73+H78+H79+H80+H83+H84+H85+H86+H87+H89+H90+H91+H92+H96+H97+H94+H95+H93+H20+H55+H71+H51+H52+H88</f>
        <v>908224.90406000009</v>
      </c>
      <c r="I110" s="147">
        <f t="shared" ref="I110:K110" si="7">I8+I9+I10+I11+I12+I13+I14+I15+I16+I17+I18+I19+I21+I22+I23+I24+I25+I27+I28+I29+I34+I35+I36+I37+I38+I39+I40+I41+I42+I43+I44+I45+I47+I46+I48+I49+I50+I53+I54+I58+I59+I60+I61+I63+I64+I67+I68+I69+I70+I72+I73+I78+I79+I80+I83+I84+I85+I86+I87+I89+I90+I91+I92+I96+I97+I94+I95+I93+I20+I55+I71+I51+I52+I88</f>
        <v>886096.39</v>
      </c>
      <c r="J110" s="147">
        <f t="shared" si="7"/>
        <v>886096.39</v>
      </c>
      <c r="K110" s="147">
        <f t="shared" si="7"/>
        <v>2676919.2490600008</v>
      </c>
      <c r="L110" s="148"/>
      <c r="M110" s="148"/>
      <c r="N110" s="148"/>
    </row>
    <row r="111" spans="1:14">
      <c r="A111" s="138"/>
      <c r="C111" s="140"/>
      <c r="D111" s="140"/>
      <c r="E111" s="141" t="s">
        <v>336</v>
      </c>
      <c r="G111" s="56"/>
      <c r="H111" s="149">
        <f>H26+H56+H57+H74+H75</f>
        <v>29532.184000000001</v>
      </c>
      <c r="I111" s="149">
        <f>I26+I56+I57</f>
        <v>0</v>
      </c>
      <c r="J111" s="149">
        <f>J26+J56+J57</f>
        <v>0</v>
      </c>
      <c r="K111" s="143">
        <f>SUM(H111:J111)</f>
        <v>29532.184000000001</v>
      </c>
    </row>
    <row r="112" spans="1:14">
      <c r="A112" s="138"/>
      <c r="C112" s="140"/>
      <c r="D112" s="140"/>
      <c r="E112" s="141" t="s">
        <v>401</v>
      </c>
      <c r="F112" s="138"/>
      <c r="G112" s="140"/>
      <c r="H112" s="150">
        <f>H99+H98</f>
        <v>0</v>
      </c>
      <c r="I112" s="150">
        <f>I99+I98</f>
        <v>0</v>
      </c>
      <c r="J112" s="150">
        <f>J99+J98</f>
        <v>0</v>
      </c>
      <c r="K112" s="143">
        <f>SUM(H112:J112)</f>
        <v>0</v>
      </c>
    </row>
    <row r="113" spans="1:11">
      <c r="A113" s="138"/>
      <c r="C113" s="140"/>
      <c r="D113" s="140"/>
      <c r="E113" s="141" t="s">
        <v>338</v>
      </c>
      <c r="F113" s="138"/>
      <c r="G113" s="140"/>
      <c r="H113" s="150">
        <f>H100+H101</f>
        <v>0</v>
      </c>
      <c r="I113" s="150">
        <f t="shared" ref="I113:J113" si="8">I100+I101</f>
        <v>0</v>
      </c>
      <c r="J113" s="150">
        <f t="shared" si="8"/>
        <v>0</v>
      </c>
      <c r="K113" s="143">
        <f>SUM(H113:J113)</f>
        <v>0</v>
      </c>
    </row>
    <row r="114" spans="1:11">
      <c r="A114" s="138"/>
      <c r="C114" s="140"/>
      <c r="D114" s="140"/>
      <c r="E114" s="141" t="s">
        <v>410</v>
      </c>
      <c r="F114" s="138"/>
      <c r="G114" s="140"/>
      <c r="I114" s="145"/>
      <c r="J114" s="145"/>
    </row>
    <row r="115" spans="1:11">
      <c r="A115" s="138"/>
      <c r="C115" s="140"/>
      <c r="D115" s="140"/>
      <c r="E115" s="140"/>
      <c r="F115" s="138"/>
      <c r="G115" s="140"/>
    </row>
    <row r="116" spans="1:11">
      <c r="A116" s="138"/>
      <c r="C116" s="140"/>
      <c r="D116" s="140"/>
      <c r="E116" s="140"/>
      <c r="F116" s="138"/>
      <c r="G116" s="140"/>
    </row>
    <row r="117" spans="1:11">
      <c r="A117" s="138"/>
      <c r="C117" s="140"/>
      <c r="D117" s="140"/>
      <c r="E117" s="140"/>
      <c r="F117" s="138"/>
      <c r="G117" s="140"/>
    </row>
    <row r="118" spans="1:11">
      <c r="A118" s="138"/>
      <c r="C118" s="140"/>
      <c r="D118" s="140"/>
      <c r="E118" s="140"/>
      <c r="F118" s="138"/>
      <c r="G118" s="140"/>
    </row>
    <row r="119" spans="1:11">
      <c r="A119" s="138"/>
      <c r="C119" s="140"/>
      <c r="D119" s="140"/>
      <c r="E119" s="140"/>
      <c r="F119" s="138"/>
      <c r="G119" s="140"/>
    </row>
    <row r="120" spans="1:11">
      <c r="A120" s="138"/>
      <c r="C120" s="140"/>
      <c r="D120" s="140"/>
      <c r="E120" s="140"/>
      <c r="F120" s="138"/>
      <c r="G120" s="140"/>
    </row>
    <row r="121" spans="1:11">
      <c r="A121" s="138"/>
      <c r="C121" s="140"/>
      <c r="D121" s="140"/>
      <c r="E121" s="140"/>
      <c r="F121" s="138"/>
      <c r="G121" s="140"/>
    </row>
    <row r="122" spans="1:11">
      <c r="A122" s="138"/>
      <c r="C122" s="140"/>
      <c r="D122" s="140"/>
      <c r="E122" s="140"/>
      <c r="F122" s="138"/>
      <c r="G122" s="140"/>
    </row>
    <row r="123" spans="1:11">
      <c r="A123" s="138"/>
      <c r="C123" s="140"/>
      <c r="D123" s="140"/>
      <c r="E123" s="140"/>
      <c r="F123" s="138"/>
      <c r="G123" s="140"/>
    </row>
    <row r="124" spans="1:11">
      <c r="A124" s="138"/>
      <c r="C124" s="140"/>
      <c r="D124" s="140"/>
      <c r="E124" s="140"/>
      <c r="F124" s="138"/>
      <c r="G124" s="140"/>
    </row>
    <row r="125" spans="1:11">
      <c r="A125" s="138"/>
      <c r="C125" s="140"/>
      <c r="D125" s="140"/>
      <c r="E125" s="140"/>
      <c r="F125" s="138"/>
      <c r="G125" s="140"/>
    </row>
    <row r="126" spans="1:11">
      <c r="A126" s="138"/>
      <c r="C126" s="140"/>
      <c r="D126" s="140"/>
      <c r="E126" s="140"/>
      <c r="F126" s="138"/>
      <c r="G126" s="140"/>
    </row>
    <row r="127" spans="1:11">
      <c r="A127" s="138"/>
      <c r="C127" s="140"/>
      <c r="D127" s="140"/>
      <c r="E127" s="140"/>
      <c r="F127" s="138"/>
      <c r="G127" s="140"/>
    </row>
    <row r="128" spans="1:11">
      <c r="A128" s="138"/>
      <c r="C128" s="140"/>
      <c r="D128" s="140"/>
      <c r="E128" s="140"/>
      <c r="F128" s="138"/>
      <c r="G128" s="140"/>
    </row>
    <row r="129" spans="1:7">
      <c r="A129" s="138"/>
      <c r="C129" s="140"/>
      <c r="D129" s="140"/>
      <c r="E129" s="140"/>
      <c r="F129" s="138"/>
      <c r="G129" s="140"/>
    </row>
    <row r="130" spans="1:7">
      <c r="A130" s="138"/>
      <c r="C130" s="140"/>
      <c r="D130" s="140"/>
      <c r="E130" s="140"/>
      <c r="F130" s="138"/>
      <c r="G130" s="140"/>
    </row>
    <row r="131" spans="1:7">
      <c r="A131" s="138"/>
      <c r="C131" s="140"/>
      <c r="D131" s="140"/>
      <c r="E131" s="140"/>
      <c r="F131" s="138"/>
      <c r="G131" s="140"/>
    </row>
    <row r="132" spans="1:7">
      <c r="A132" s="138"/>
      <c r="C132" s="140"/>
      <c r="D132" s="140"/>
      <c r="E132" s="140"/>
      <c r="F132" s="138"/>
      <c r="G132" s="140"/>
    </row>
    <row r="133" spans="1:7">
      <c r="A133" s="138"/>
      <c r="C133" s="140"/>
      <c r="D133" s="140"/>
      <c r="E133" s="140"/>
      <c r="F133" s="138"/>
      <c r="G133" s="140"/>
    </row>
    <row r="134" spans="1:7">
      <c r="A134" s="138"/>
      <c r="C134" s="140"/>
      <c r="D134" s="140"/>
      <c r="E134" s="140"/>
      <c r="F134" s="138"/>
      <c r="G134" s="140"/>
    </row>
    <row r="135" spans="1:7">
      <c r="A135" s="138"/>
      <c r="C135" s="140"/>
      <c r="D135" s="140"/>
      <c r="E135" s="140"/>
      <c r="F135" s="138"/>
      <c r="G135" s="140"/>
    </row>
    <row r="136" spans="1:7">
      <c r="A136" s="138"/>
      <c r="C136" s="140"/>
      <c r="D136" s="140"/>
      <c r="E136" s="140"/>
      <c r="F136" s="138"/>
      <c r="G136" s="140"/>
    </row>
    <row r="137" spans="1:7">
      <c r="A137" s="138"/>
      <c r="C137" s="140"/>
      <c r="D137" s="140"/>
      <c r="E137" s="140"/>
      <c r="F137" s="138"/>
      <c r="G137" s="140"/>
    </row>
    <row r="138" spans="1:7">
      <c r="A138" s="138"/>
      <c r="C138" s="140"/>
      <c r="D138" s="140"/>
      <c r="E138" s="140"/>
      <c r="F138" s="138"/>
      <c r="G138" s="140"/>
    </row>
    <row r="139" spans="1:7">
      <c r="A139" s="138"/>
      <c r="C139" s="140"/>
      <c r="D139" s="140"/>
      <c r="E139" s="140"/>
      <c r="F139" s="138"/>
      <c r="G139" s="140"/>
    </row>
    <row r="140" spans="1:7">
      <c r="A140" s="138"/>
      <c r="C140" s="140"/>
      <c r="D140" s="140"/>
      <c r="E140" s="140"/>
      <c r="F140" s="138"/>
      <c r="G140" s="140"/>
    </row>
    <row r="141" spans="1:7">
      <c r="A141" s="138"/>
      <c r="C141" s="140"/>
      <c r="D141" s="140"/>
      <c r="E141" s="140"/>
      <c r="F141" s="138"/>
      <c r="G141" s="140"/>
    </row>
    <row r="142" spans="1:7">
      <c r="A142" s="138"/>
      <c r="C142" s="140"/>
      <c r="D142" s="140"/>
      <c r="E142" s="140"/>
      <c r="F142" s="138"/>
      <c r="G142" s="140"/>
    </row>
    <row r="143" spans="1:7">
      <c r="A143" s="138"/>
      <c r="C143" s="140"/>
      <c r="D143" s="140"/>
      <c r="E143" s="140"/>
      <c r="F143" s="138"/>
      <c r="G143" s="140"/>
    </row>
  </sheetData>
  <autoFilter ref="A4:O103"/>
  <mergeCells count="95">
    <mergeCell ref="E74:E75"/>
    <mergeCell ref="A103:B103"/>
    <mergeCell ref="A104:B104"/>
    <mergeCell ref="A105:B105"/>
    <mergeCell ref="L83:L92"/>
    <mergeCell ref="A92:A95"/>
    <mergeCell ref="B92:B95"/>
    <mergeCell ref="C92:C95"/>
    <mergeCell ref="A102:B102"/>
    <mergeCell ref="A81:B81"/>
    <mergeCell ref="A82:H82"/>
    <mergeCell ref="A83:A89"/>
    <mergeCell ref="B83:B89"/>
    <mergeCell ref="C83:C89"/>
    <mergeCell ref="D83:D89"/>
    <mergeCell ref="E83:E89"/>
    <mergeCell ref="F83:F86"/>
    <mergeCell ref="F67:F73"/>
    <mergeCell ref="L67:L73"/>
    <mergeCell ref="A76:B76"/>
    <mergeCell ref="A77:L77"/>
    <mergeCell ref="A78:A80"/>
    <mergeCell ref="B78:B80"/>
    <mergeCell ref="C78:C80"/>
    <mergeCell ref="D78:D80"/>
    <mergeCell ref="E78:E80"/>
    <mergeCell ref="F78:F80"/>
    <mergeCell ref="E67:E73"/>
    <mergeCell ref="L78:L80"/>
    <mergeCell ref="A74:A75"/>
    <mergeCell ref="B74:B75"/>
    <mergeCell ref="C74:C75"/>
    <mergeCell ref="D74:D75"/>
    <mergeCell ref="A65:B65"/>
    <mergeCell ref="A67:A73"/>
    <mergeCell ref="B67:B73"/>
    <mergeCell ref="C67:C73"/>
    <mergeCell ref="D67:D73"/>
    <mergeCell ref="L51:L55"/>
    <mergeCell ref="A58:A61"/>
    <mergeCell ref="B58:B61"/>
    <mergeCell ref="C58:C61"/>
    <mergeCell ref="D58:D61"/>
    <mergeCell ref="E58:E61"/>
    <mergeCell ref="F58:F61"/>
    <mergeCell ref="L58:L61"/>
    <mergeCell ref="F27:F28"/>
    <mergeCell ref="F38:F41"/>
    <mergeCell ref="A42:A55"/>
    <mergeCell ref="B42:B55"/>
    <mergeCell ref="C42:C55"/>
    <mergeCell ref="D42:D55"/>
    <mergeCell ref="E42:E55"/>
    <mergeCell ref="F42:F49"/>
    <mergeCell ref="F51:F55"/>
    <mergeCell ref="F16:F22"/>
    <mergeCell ref="L27:L28"/>
    <mergeCell ref="A32:B32"/>
    <mergeCell ref="A33:L33"/>
    <mergeCell ref="A34:A41"/>
    <mergeCell ref="B34:B41"/>
    <mergeCell ref="C34:C41"/>
    <mergeCell ref="D34:D41"/>
    <mergeCell ref="E34:E41"/>
    <mergeCell ref="F34:F37"/>
    <mergeCell ref="L34:L49"/>
    <mergeCell ref="A27:A28"/>
    <mergeCell ref="B27:B28"/>
    <mergeCell ref="C27:C28"/>
    <mergeCell ref="D27:D28"/>
    <mergeCell ref="E27:E28"/>
    <mergeCell ref="A5:L5"/>
    <mergeCell ref="A6:L6"/>
    <mergeCell ref="A7:L7"/>
    <mergeCell ref="A8:A15"/>
    <mergeCell ref="B8:B15"/>
    <mergeCell ref="C8:C15"/>
    <mergeCell ref="D8:D15"/>
    <mergeCell ref="E8:E15"/>
    <mergeCell ref="F8:F11"/>
    <mergeCell ref="L8:L24"/>
    <mergeCell ref="F12:F15"/>
    <mergeCell ref="A16:A26"/>
    <mergeCell ref="B16:B26"/>
    <mergeCell ref="C16:C25"/>
    <mergeCell ref="D16:D25"/>
    <mergeCell ref="E16:E25"/>
    <mergeCell ref="K1:L1"/>
    <mergeCell ref="A2:L2"/>
    <mergeCell ref="A3:A4"/>
    <mergeCell ref="B3:B4"/>
    <mergeCell ref="C3:C4"/>
    <mergeCell ref="D3:G3"/>
    <mergeCell ref="H3:K3"/>
    <mergeCell ref="L3:L4"/>
  </mergeCells>
  <printOptions gridLines="1"/>
  <pageMargins left="0.59055118110236227" right="0.39370078740157483" top="0.39370078740157483" bottom="0.19685039370078741" header="0.39370078740157483" footer="0.19685039370078741"/>
  <pageSetup paperSize="9" scale="58" fitToHeight="4" orientation="landscape" r:id="rId1"/>
  <headerFooter differentFirst="1">
    <oddHeader>&amp;C&amp;P</oddHeader>
  </headerFooter>
  <rowBreaks count="3" manualBreakCount="3">
    <brk id="41" max="16383" man="1"/>
    <brk id="85" max="11" man="1"/>
    <brk id="1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N62"/>
  <sheetViews>
    <sheetView zoomScale="75" zoomScaleNormal="75" zoomScaleSheetLayoutView="50" workbookViewId="0">
      <pane ySplit="4" topLeftCell="A16" activePane="bottomLeft" state="frozen"/>
      <selection activeCell="H101" sqref="H101"/>
      <selection pane="bottomLeft" activeCell="H22" sqref="H22"/>
    </sheetView>
  </sheetViews>
  <sheetFormatPr defaultRowHeight="15.75"/>
  <cols>
    <col min="1" max="1" width="7.375" style="146" customWidth="1"/>
    <col min="2" max="2" width="79.375" style="56" customWidth="1"/>
    <col min="3" max="3" width="19" style="151" customWidth="1"/>
    <col min="4" max="4" width="9.5" style="151" customWidth="1"/>
    <col min="5" max="5" width="10.875" style="151" customWidth="1"/>
    <col min="6" max="6" width="15.125" style="151" customWidth="1"/>
    <col min="7" max="7" width="10.75" style="151" customWidth="1"/>
    <col min="8" max="9" width="13.875" style="56" customWidth="1"/>
    <col min="10" max="10" width="13.25" style="56" customWidth="1"/>
    <col min="11" max="11" width="16.375" style="56" customWidth="1"/>
    <col min="12" max="12" width="34.125" style="56" customWidth="1"/>
    <col min="13" max="13" width="7.125" style="56" hidden="1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9" style="56" customWidth="1"/>
    <col min="260" max="260" width="9.5" style="56" customWidth="1"/>
    <col min="261" max="261" width="10.875" style="56" customWidth="1"/>
    <col min="262" max="262" width="15.125" style="56" customWidth="1"/>
    <col min="263" max="263" width="10.75" style="56" customWidth="1"/>
    <col min="264" max="265" width="13.875" style="56" customWidth="1"/>
    <col min="266" max="266" width="13.25" style="56" customWidth="1"/>
    <col min="267" max="267" width="16.375" style="56" customWidth="1"/>
    <col min="268" max="268" width="34.125" style="56" customWidth="1"/>
    <col min="269" max="269" width="0" style="56" hidden="1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9" style="56" customWidth="1"/>
    <col min="516" max="516" width="9.5" style="56" customWidth="1"/>
    <col min="517" max="517" width="10.875" style="56" customWidth="1"/>
    <col min="518" max="518" width="15.125" style="56" customWidth="1"/>
    <col min="519" max="519" width="10.75" style="56" customWidth="1"/>
    <col min="520" max="521" width="13.875" style="56" customWidth="1"/>
    <col min="522" max="522" width="13.25" style="56" customWidth="1"/>
    <col min="523" max="523" width="16.375" style="56" customWidth="1"/>
    <col min="524" max="524" width="34.125" style="56" customWidth="1"/>
    <col min="525" max="525" width="0" style="56" hidden="1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9" style="56" customWidth="1"/>
    <col min="772" max="772" width="9.5" style="56" customWidth="1"/>
    <col min="773" max="773" width="10.875" style="56" customWidth="1"/>
    <col min="774" max="774" width="15.125" style="56" customWidth="1"/>
    <col min="775" max="775" width="10.75" style="56" customWidth="1"/>
    <col min="776" max="777" width="13.875" style="56" customWidth="1"/>
    <col min="778" max="778" width="13.25" style="56" customWidth="1"/>
    <col min="779" max="779" width="16.375" style="56" customWidth="1"/>
    <col min="780" max="780" width="34.125" style="56" customWidth="1"/>
    <col min="781" max="781" width="0" style="56" hidden="1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9" style="56" customWidth="1"/>
    <col min="1028" max="1028" width="9.5" style="56" customWidth="1"/>
    <col min="1029" max="1029" width="10.875" style="56" customWidth="1"/>
    <col min="1030" max="1030" width="15.125" style="56" customWidth="1"/>
    <col min="1031" max="1031" width="10.75" style="56" customWidth="1"/>
    <col min="1032" max="1033" width="13.875" style="56" customWidth="1"/>
    <col min="1034" max="1034" width="13.25" style="56" customWidth="1"/>
    <col min="1035" max="1035" width="16.375" style="56" customWidth="1"/>
    <col min="1036" max="1036" width="34.125" style="56" customWidth="1"/>
    <col min="1037" max="1037" width="0" style="56" hidden="1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9" style="56" customWidth="1"/>
    <col min="1284" max="1284" width="9.5" style="56" customWidth="1"/>
    <col min="1285" max="1285" width="10.875" style="56" customWidth="1"/>
    <col min="1286" max="1286" width="15.125" style="56" customWidth="1"/>
    <col min="1287" max="1287" width="10.75" style="56" customWidth="1"/>
    <col min="1288" max="1289" width="13.875" style="56" customWidth="1"/>
    <col min="1290" max="1290" width="13.25" style="56" customWidth="1"/>
    <col min="1291" max="1291" width="16.375" style="56" customWidth="1"/>
    <col min="1292" max="1292" width="34.125" style="56" customWidth="1"/>
    <col min="1293" max="1293" width="0" style="56" hidden="1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9" style="56" customWidth="1"/>
    <col min="1540" max="1540" width="9.5" style="56" customWidth="1"/>
    <col min="1541" max="1541" width="10.875" style="56" customWidth="1"/>
    <col min="1542" max="1542" width="15.125" style="56" customWidth="1"/>
    <col min="1543" max="1543" width="10.75" style="56" customWidth="1"/>
    <col min="1544" max="1545" width="13.875" style="56" customWidth="1"/>
    <col min="1546" max="1546" width="13.25" style="56" customWidth="1"/>
    <col min="1547" max="1547" width="16.375" style="56" customWidth="1"/>
    <col min="1548" max="1548" width="34.125" style="56" customWidth="1"/>
    <col min="1549" max="1549" width="0" style="56" hidden="1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9" style="56" customWidth="1"/>
    <col min="1796" max="1796" width="9.5" style="56" customWidth="1"/>
    <col min="1797" max="1797" width="10.875" style="56" customWidth="1"/>
    <col min="1798" max="1798" width="15.125" style="56" customWidth="1"/>
    <col min="1799" max="1799" width="10.75" style="56" customWidth="1"/>
    <col min="1800" max="1801" width="13.875" style="56" customWidth="1"/>
    <col min="1802" max="1802" width="13.25" style="56" customWidth="1"/>
    <col min="1803" max="1803" width="16.375" style="56" customWidth="1"/>
    <col min="1804" max="1804" width="34.125" style="56" customWidth="1"/>
    <col min="1805" max="1805" width="0" style="56" hidden="1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9" style="56" customWidth="1"/>
    <col min="2052" max="2052" width="9.5" style="56" customWidth="1"/>
    <col min="2053" max="2053" width="10.875" style="56" customWidth="1"/>
    <col min="2054" max="2054" width="15.125" style="56" customWidth="1"/>
    <col min="2055" max="2055" width="10.75" style="56" customWidth="1"/>
    <col min="2056" max="2057" width="13.875" style="56" customWidth="1"/>
    <col min="2058" max="2058" width="13.25" style="56" customWidth="1"/>
    <col min="2059" max="2059" width="16.375" style="56" customWidth="1"/>
    <col min="2060" max="2060" width="34.125" style="56" customWidth="1"/>
    <col min="2061" max="2061" width="0" style="56" hidden="1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9" style="56" customWidth="1"/>
    <col min="2308" max="2308" width="9.5" style="56" customWidth="1"/>
    <col min="2309" max="2309" width="10.875" style="56" customWidth="1"/>
    <col min="2310" max="2310" width="15.125" style="56" customWidth="1"/>
    <col min="2311" max="2311" width="10.75" style="56" customWidth="1"/>
    <col min="2312" max="2313" width="13.875" style="56" customWidth="1"/>
    <col min="2314" max="2314" width="13.25" style="56" customWidth="1"/>
    <col min="2315" max="2315" width="16.375" style="56" customWidth="1"/>
    <col min="2316" max="2316" width="34.125" style="56" customWidth="1"/>
    <col min="2317" max="2317" width="0" style="56" hidden="1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9" style="56" customWidth="1"/>
    <col min="2564" max="2564" width="9.5" style="56" customWidth="1"/>
    <col min="2565" max="2565" width="10.875" style="56" customWidth="1"/>
    <col min="2566" max="2566" width="15.125" style="56" customWidth="1"/>
    <col min="2567" max="2567" width="10.75" style="56" customWidth="1"/>
    <col min="2568" max="2569" width="13.875" style="56" customWidth="1"/>
    <col min="2570" max="2570" width="13.25" style="56" customWidth="1"/>
    <col min="2571" max="2571" width="16.375" style="56" customWidth="1"/>
    <col min="2572" max="2572" width="34.125" style="56" customWidth="1"/>
    <col min="2573" max="2573" width="0" style="56" hidden="1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9" style="56" customWidth="1"/>
    <col min="2820" max="2820" width="9.5" style="56" customWidth="1"/>
    <col min="2821" max="2821" width="10.875" style="56" customWidth="1"/>
    <col min="2822" max="2822" width="15.125" style="56" customWidth="1"/>
    <col min="2823" max="2823" width="10.75" style="56" customWidth="1"/>
    <col min="2824" max="2825" width="13.875" style="56" customWidth="1"/>
    <col min="2826" max="2826" width="13.25" style="56" customWidth="1"/>
    <col min="2827" max="2827" width="16.375" style="56" customWidth="1"/>
    <col min="2828" max="2828" width="34.125" style="56" customWidth="1"/>
    <col min="2829" max="2829" width="0" style="56" hidden="1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9" style="56" customWidth="1"/>
    <col min="3076" max="3076" width="9.5" style="56" customWidth="1"/>
    <col min="3077" max="3077" width="10.875" style="56" customWidth="1"/>
    <col min="3078" max="3078" width="15.125" style="56" customWidth="1"/>
    <col min="3079" max="3079" width="10.75" style="56" customWidth="1"/>
    <col min="3080" max="3081" width="13.875" style="56" customWidth="1"/>
    <col min="3082" max="3082" width="13.25" style="56" customWidth="1"/>
    <col min="3083" max="3083" width="16.375" style="56" customWidth="1"/>
    <col min="3084" max="3084" width="34.125" style="56" customWidth="1"/>
    <col min="3085" max="3085" width="0" style="56" hidden="1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9" style="56" customWidth="1"/>
    <col min="3332" max="3332" width="9.5" style="56" customWidth="1"/>
    <col min="3333" max="3333" width="10.875" style="56" customWidth="1"/>
    <col min="3334" max="3334" width="15.125" style="56" customWidth="1"/>
    <col min="3335" max="3335" width="10.75" style="56" customWidth="1"/>
    <col min="3336" max="3337" width="13.875" style="56" customWidth="1"/>
    <col min="3338" max="3338" width="13.25" style="56" customWidth="1"/>
    <col min="3339" max="3339" width="16.375" style="56" customWidth="1"/>
    <col min="3340" max="3340" width="34.125" style="56" customWidth="1"/>
    <col min="3341" max="3341" width="0" style="56" hidden="1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9" style="56" customWidth="1"/>
    <col min="3588" max="3588" width="9.5" style="56" customWidth="1"/>
    <col min="3589" max="3589" width="10.875" style="56" customWidth="1"/>
    <col min="3590" max="3590" width="15.125" style="56" customWidth="1"/>
    <col min="3591" max="3591" width="10.75" style="56" customWidth="1"/>
    <col min="3592" max="3593" width="13.875" style="56" customWidth="1"/>
    <col min="3594" max="3594" width="13.25" style="56" customWidth="1"/>
    <col min="3595" max="3595" width="16.375" style="56" customWidth="1"/>
    <col min="3596" max="3596" width="34.125" style="56" customWidth="1"/>
    <col min="3597" max="3597" width="0" style="56" hidden="1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9" style="56" customWidth="1"/>
    <col min="3844" max="3844" width="9.5" style="56" customWidth="1"/>
    <col min="3845" max="3845" width="10.875" style="56" customWidth="1"/>
    <col min="3846" max="3846" width="15.125" style="56" customWidth="1"/>
    <col min="3847" max="3847" width="10.75" style="56" customWidth="1"/>
    <col min="3848" max="3849" width="13.875" style="56" customWidth="1"/>
    <col min="3850" max="3850" width="13.25" style="56" customWidth="1"/>
    <col min="3851" max="3851" width="16.375" style="56" customWidth="1"/>
    <col min="3852" max="3852" width="34.125" style="56" customWidth="1"/>
    <col min="3853" max="3853" width="0" style="56" hidden="1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9" style="56" customWidth="1"/>
    <col min="4100" max="4100" width="9.5" style="56" customWidth="1"/>
    <col min="4101" max="4101" width="10.875" style="56" customWidth="1"/>
    <col min="4102" max="4102" width="15.125" style="56" customWidth="1"/>
    <col min="4103" max="4103" width="10.75" style="56" customWidth="1"/>
    <col min="4104" max="4105" width="13.875" style="56" customWidth="1"/>
    <col min="4106" max="4106" width="13.25" style="56" customWidth="1"/>
    <col min="4107" max="4107" width="16.375" style="56" customWidth="1"/>
    <col min="4108" max="4108" width="34.125" style="56" customWidth="1"/>
    <col min="4109" max="4109" width="0" style="56" hidden="1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9" style="56" customWidth="1"/>
    <col min="4356" max="4356" width="9.5" style="56" customWidth="1"/>
    <col min="4357" max="4357" width="10.875" style="56" customWidth="1"/>
    <col min="4358" max="4358" width="15.125" style="56" customWidth="1"/>
    <col min="4359" max="4359" width="10.75" style="56" customWidth="1"/>
    <col min="4360" max="4361" width="13.875" style="56" customWidth="1"/>
    <col min="4362" max="4362" width="13.25" style="56" customWidth="1"/>
    <col min="4363" max="4363" width="16.375" style="56" customWidth="1"/>
    <col min="4364" max="4364" width="34.125" style="56" customWidth="1"/>
    <col min="4365" max="4365" width="0" style="56" hidden="1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9" style="56" customWidth="1"/>
    <col min="4612" max="4612" width="9.5" style="56" customWidth="1"/>
    <col min="4613" max="4613" width="10.875" style="56" customWidth="1"/>
    <col min="4614" max="4614" width="15.125" style="56" customWidth="1"/>
    <col min="4615" max="4615" width="10.75" style="56" customWidth="1"/>
    <col min="4616" max="4617" width="13.875" style="56" customWidth="1"/>
    <col min="4618" max="4618" width="13.25" style="56" customWidth="1"/>
    <col min="4619" max="4619" width="16.375" style="56" customWidth="1"/>
    <col min="4620" max="4620" width="34.125" style="56" customWidth="1"/>
    <col min="4621" max="4621" width="0" style="56" hidden="1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9" style="56" customWidth="1"/>
    <col min="4868" max="4868" width="9.5" style="56" customWidth="1"/>
    <col min="4869" max="4869" width="10.875" style="56" customWidth="1"/>
    <col min="4870" max="4870" width="15.125" style="56" customWidth="1"/>
    <col min="4871" max="4871" width="10.75" style="56" customWidth="1"/>
    <col min="4872" max="4873" width="13.875" style="56" customWidth="1"/>
    <col min="4874" max="4874" width="13.25" style="56" customWidth="1"/>
    <col min="4875" max="4875" width="16.375" style="56" customWidth="1"/>
    <col min="4876" max="4876" width="34.125" style="56" customWidth="1"/>
    <col min="4877" max="4877" width="0" style="56" hidden="1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9" style="56" customWidth="1"/>
    <col min="5124" max="5124" width="9.5" style="56" customWidth="1"/>
    <col min="5125" max="5125" width="10.875" style="56" customWidth="1"/>
    <col min="5126" max="5126" width="15.125" style="56" customWidth="1"/>
    <col min="5127" max="5127" width="10.75" style="56" customWidth="1"/>
    <col min="5128" max="5129" width="13.875" style="56" customWidth="1"/>
    <col min="5130" max="5130" width="13.25" style="56" customWidth="1"/>
    <col min="5131" max="5131" width="16.375" style="56" customWidth="1"/>
    <col min="5132" max="5132" width="34.125" style="56" customWidth="1"/>
    <col min="5133" max="5133" width="0" style="56" hidden="1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9" style="56" customWidth="1"/>
    <col min="5380" max="5380" width="9.5" style="56" customWidth="1"/>
    <col min="5381" max="5381" width="10.875" style="56" customWidth="1"/>
    <col min="5382" max="5382" width="15.125" style="56" customWidth="1"/>
    <col min="5383" max="5383" width="10.75" style="56" customWidth="1"/>
    <col min="5384" max="5385" width="13.875" style="56" customWidth="1"/>
    <col min="5386" max="5386" width="13.25" style="56" customWidth="1"/>
    <col min="5387" max="5387" width="16.375" style="56" customWidth="1"/>
    <col min="5388" max="5388" width="34.125" style="56" customWidth="1"/>
    <col min="5389" max="5389" width="0" style="56" hidden="1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9" style="56" customWidth="1"/>
    <col min="5636" max="5636" width="9.5" style="56" customWidth="1"/>
    <col min="5637" max="5637" width="10.875" style="56" customWidth="1"/>
    <col min="5638" max="5638" width="15.125" style="56" customWidth="1"/>
    <col min="5639" max="5639" width="10.75" style="56" customWidth="1"/>
    <col min="5640" max="5641" width="13.875" style="56" customWidth="1"/>
    <col min="5642" max="5642" width="13.25" style="56" customWidth="1"/>
    <col min="5643" max="5643" width="16.375" style="56" customWidth="1"/>
    <col min="5644" max="5644" width="34.125" style="56" customWidth="1"/>
    <col min="5645" max="5645" width="0" style="56" hidden="1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9" style="56" customWidth="1"/>
    <col min="5892" max="5892" width="9.5" style="56" customWidth="1"/>
    <col min="5893" max="5893" width="10.875" style="56" customWidth="1"/>
    <col min="5894" max="5894" width="15.125" style="56" customWidth="1"/>
    <col min="5895" max="5895" width="10.75" style="56" customWidth="1"/>
    <col min="5896" max="5897" width="13.875" style="56" customWidth="1"/>
    <col min="5898" max="5898" width="13.25" style="56" customWidth="1"/>
    <col min="5899" max="5899" width="16.375" style="56" customWidth="1"/>
    <col min="5900" max="5900" width="34.125" style="56" customWidth="1"/>
    <col min="5901" max="5901" width="0" style="56" hidden="1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9" style="56" customWidth="1"/>
    <col min="6148" max="6148" width="9.5" style="56" customWidth="1"/>
    <col min="6149" max="6149" width="10.875" style="56" customWidth="1"/>
    <col min="6150" max="6150" width="15.125" style="56" customWidth="1"/>
    <col min="6151" max="6151" width="10.75" style="56" customWidth="1"/>
    <col min="6152" max="6153" width="13.875" style="56" customWidth="1"/>
    <col min="6154" max="6154" width="13.25" style="56" customWidth="1"/>
    <col min="6155" max="6155" width="16.375" style="56" customWidth="1"/>
    <col min="6156" max="6156" width="34.125" style="56" customWidth="1"/>
    <col min="6157" max="6157" width="0" style="56" hidden="1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9" style="56" customWidth="1"/>
    <col min="6404" max="6404" width="9.5" style="56" customWidth="1"/>
    <col min="6405" max="6405" width="10.875" style="56" customWidth="1"/>
    <col min="6406" max="6406" width="15.125" style="56" customWidth="1"/>
    <col min="6407" max="6407" width="10.75" style="56" customWidth="1"/>
    <col min="6408" max="6409" width="13.875" style="56" customWidth="1"/>
    <col min="6410" max="6410" width="13.25" style="56" customWidth="1"/>
    <col min="6411" max="6411" width="16.375" style="56" customWidth="1"/>
    <col min="6412" max="6412" width="34.125" style="56" customWidth="1"/>
    <col min="6413" max="6413" width="0" style="56" hidden="1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9" style="56" customWidth="1"/>
    <col min="6660" max="6660" width="9.5" style="56" customWidth="1"/>
    <col min="6661" max="6661" width="10.875" style="56" customWidth="1"/>
    <col min="6662" max="6662" width="15.125" style="56" customWidth="1"/>
    <col min="6663" max="6663" width="10.75" style="56" customWidth="1"/>
    <col min="6664" max="6665" width="13.875" style="56" customWidth="1"/>
    <col min="6666" max="6666" width="13.25" style="56" customWidth="1"/>
    <col min="6667" max="6667" width="16.375" style="56" customWidth="1"/>
    <col min="6668" max="6668" width="34.125" style="56" customWidth="1"/>
    <col min="6669" max="6669" width="0" style="56" hidden="1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9" style="56" customWidth="1"/>
    <col min="6916" max="6916" width="9.5" style="56" customWidth="1"/>
    <col min="6917" max="6917" width="10.875" style="56" customWidth="1"/>
    <col min="6918" max="6918" width="15.125" style="56" customWidth="1"/>
    <col min="6919" max="6919" width="10.75" style="56" customWidth="1"/>
    <col min="6920" max="6921" width="13.875" style="56" customWidth="1"/>
    <col min="6922" max="6922" width="13.25" style="56" customWidth="1"/>
    <col min="6923" max="6923" width="16.375" style="56" customWidth="1"/>
    <col min="6924" max="6924" width="34.125" style="56" customWidth="1"/>
    <col min="6925" max="6925" width="0" style="56" hidden="1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9" style="56" customWidth="1"/>
    <col min="7172" max="7172" width="9.5" style="56" customWidth="1"/>
    <col min="7173" max="7173" width="10.875" style="56" customWidth="1"/>
    <col min="7174" max="7174" width="15.125" style="56" customWidth="1"/>
    <col min="7175" max="7175" width="10.75" style="56" customWidth="1"/>
    <col min="7176" max="7177" width="13.875" style="56" customWidth="1"/>
    <col min="7178" max="7178" width="13.25" style="56" customWidth="1"/>
    <col min="7179" max="7179" width="16.375" style="56" customWidth="1"/>
    <col min="7180" max="7180" width="34.125" style="56" customWidth="1"/>
    <col min="7181" max="7181" width="0" style="56" hidden="1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9" style="56" customWidth="1"/>
    <col min="7428" max="7428" width="9.5" style="56" customWidth="1"/>
    <col min="7429" max="7429" width="10.875" style="56" customWidth="1"/>
    <col min="7430" max="7430" width="15.125" style="56" customWidth="1"/>
    <col min="7431" max="7431" width="10.75" style="56" customWidth="1"/>
    <col min="7432" max="7433" width="13.875" style="56" customWidth="1"/>
    <col min="7434" max="7434" width="13.25" style="56" customWidth="1"/>
    <col min="7435" max="7435" width="16.375" style="56" customWidth="1"/>
    <col min="7436" max="7436" width="34.125" style="56" customWidth="1"/>
    <col min="7437" max="7437" width="0" style="56" hidden="1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9" style="56" customWidth="1"/>
    <col min="7684" max="7684" width="9.5" style="56" customWidth="1"/>
    <col min="7685" max="7685" width="10.875" style="56" customWidth="1"/>
    <col min="7686" max="7686" width="15.125" style="56" customWidth="1"/>
    <col min="7687" max="7687" width="10.75" style="56" customWidth="1"/>
    <col min="7688" max="7689" width="13.875" style="56" customWidth="1"/>
    <col min="7690" max="7690" width="13.25" style="56" customWidth="1"/>
    <col min="7691" max="7691" width="16.375" style="56" customWidth="1"/>
    <col min="7692" max="7692" width="34.125" style="56" customWidth="1"/>
    <col min="7693" max="7693" width="0" style="56" hidden="1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9" style="56" customWidth="1"/>
    <col min="7940" max="7940" width="9.5" style="56" customWidth="1"/>
    <col min="7941" max="7941" width="10.875" style="56" customWidth="1"/>
    <col min="7942" max="7942" width="15.125" style="56" customWidth="1"/>
    <col min="7943" max="7943" width="10.75" style="56" customWidth="1"/>
    <col min="7944" max="7945" width="13.875" style="56" customWidth="1"/>
    <col min="7946" max="7946" width="13.25" style="56" customWidth="1"/>
    <col min="7947" max="7947" width="16.375" style="56" customWidth="1"/>
    <col min="7948" max="7948" width="34.125" style="56" customWidth="1"/>
    <col min="7949" max="7949" width="0" style="56" hidden="1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9" style="56" customWidth="1"/>
    <col min="8196" max="8196" width="9.5" style="56" customWidth="1"/>
    <col min="8197" max="8197" width="10.875" style="56" customWidth="1"/>
    <col min="8198" max="8198" width="15.125" style="56" customWidth="1"/>
    <col min="8199" max="8199" width="10.75" style="56" customWidth="1"/>
    <col min="8200" max="8201" width="13.875" style="56" customWidth="1"/>
    <col min="8202" max="8202" width="13.25" style="56" customWidth="1"/>
    <col min="8203" max="8203" width="16.375" style="56" customWidth="1"/>
    <col min="8204" max="8204" width="34.125" style="56" customWidth="1"/>
    <col min="8205" max="8205" width="0" style="56" hidden="1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9" style="56" customWidth="1"/>
    <col min="8452" max="8452" width="9.5" style="56" customWidth="1"/>
    <col min="8453" max="8453" width="10.875" style="56" customWidth="1"/>
    <col min="8454" max="8454" width="15.125" style="56" customWidth="1"/>
    <col min="8455" max="8455" width="10.75" style="56" customWidth="1"/>
    <col min="8456" max="8457" width="13.875" style="56" customWidth="1"/>
    <col min="8458" max="8458" width="13.25" style="56" customWidth="1"/>
    <col min="8459" max="8459" width="16.375" style="56" customWidth="1"/>
    <col min="8460" max="8460" width="34.125" style="56" customWidth="1"/>
    <col min="8461" max="8461" width="0" style="56" hidden="1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9" style="56" customWidth="1"/>
    <col min="8708" max="8708" width="9.5" style="56" customWidth="1"/>
    <col min="8709" max="8709" width="10.875" style="56" customWidth="1"/>
    <col min="8710" max="8710" width="15.125" style="56" customWidth="1"/>
    <col min="8711" max="8711" width="10.75" style="56" customWidth="1"/>
    <col min="8712" max="8713" width="13.875" style="56" customWidth="1"/>
    <col min="8714" max="8714" width="13.25" style="56" customWidth="1"/>
    <col min="8715" max="8715" width="16.375" style="56" customWidth="1"/>
    <col min="8716" max="8716" width="34.125" style="56" customWidth="1"/>
    <col min="8717" max="8717" width="0" style="56" hidden="1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9" style="56" customWidth="1"/>
    <col min="8964" max="8964" width="9.5" style="56" customWidth="1"/>
    <col min="8965" max="8965" width="10.875" style="56" customWidth="1"/>
    <col min="8966" max="8966" width="15.125" style="56" customWidth="1"/>
    <col min="8967" max="8967" width="10.75" style="56" customWidth="1"/>
    <col min="8968" max="8969" width="13.875" style="56" customWidth="1"/>
    <col min="8970" max="8970" width="13.25" style="56" customWidth="1"/>
    <col min="8971" max="8971" width="16.375" style="56" customWidth="1"/>
    <col min="8972" max="8972" width="34.125" style="56" customWidth="1"/>
    <col min="8973" max="8973" width="0" style="56" hidden="1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9" style="56" customWidth="1"/>
    <col min="9220" max="9220" width="9.5" style="56" customWidth="1"/>
    <col min="9221" max="9221" width="10.875" style="56" customWidth="1"/>
    <col min="9222" max="9222" width="15.125" style="56" customWidth="1"/>
    <col min="9223" max="9223" width="10.75" style="56" customWidth="1"/>
    <col min="9224" max="9225" width="13.875" style="56" customWidth="1"/>
    <col min="9226" max="9226" width="13.25" style="56" customWidth="1"/>
    <col min="9227" max="9227" width="16.375" style="56" customWidth="1"/>
    <col min="9228" max="9228" width="34.125" style="56" customWidth="1"/>
    <col min="9229" max="9229" width="0" style="56" hidden="1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9" style="56" customWidth="1"/>
    <col min="9476" max="9476" width="9.5" style="56" customWidth="1"/>
    <col min="9477" max="9477" width="10.875" style="56" customWidth="1"/>
    <col min="9478" max="9478" width="15.125" style="56" customWidth="1"/>
    <col min="9479" max="9479" width="10.75" style="56" customWidth="1"/>
    <col min="9480" max="9481" width="13.875" style="56" customWidth="1"/>
    <col min="9482" max="9482" width="13.25" style="56" customWidth="1"/>
    <col min="9483" max="9483" width="16.375" style="56" customWidth="1"/>
    <col min="9484" max="9484" width="34.125" style="56" customWidth="1"/>
    <col min="9485" max="9485" width="0" style="56" hidden="1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9" style="56" customWidth="1"/>
    <col min="9732" max="9732" width="9.5" style="56" customWidth="1"/>
    <col min="9733" max="9733" width="10.875" style="56" customWidth="1"/>
    <col min="9734" max="9734" width="15.125" style="56" customWidth="1"/>
    <col min="9735" max="9735" width="10.75" style="56" customWidth="1"/>
    <col min="9736" max="9737" width="13.875" style="56" customWidth="1"/>
    <col min="9738" max="9738" width="13.25" style="56" customWidth="1"/>
    <col min="9739" max="9739" width="16.375" style="56" customWidth="1"/>
    <col min="9740" max="9740" width="34.125" style="56" customWidth="1"/>
    <col min="9741" max="9741" width="0" style="56" hidden="1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9" style="56" customWidth="1"/>
    <col min="9988" max="9988" width="9.5" style="56" customWidth="1"/>
    <col min="9989" max="9989" width="10.875" style="56" customWidth="1"/>
    <col min="9990" max="9990" width="15.125" style="56" customWidth="1"/>
    <col min="9991" max="9991" width="10.75" style="56" customWidth="1"/>
    <col min="9992" max="9993" width="13.875" style="56" customWidth="1"/>
    <col min="9994" max="9994" width="13.25" style="56" customWidth="1"/>
    <col min="9995" max="9995" width="16.375" style="56" customWidth="1"/>
    <col min="9996" max="9996" width="34.125" style="56" customWidth="1"/>
    <col min="9997" max="9997" width="0" style="56" hidden="1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9" style="56" customWidth="1"/>
    <col min="10244" max="10244" width="9.5" style="56" customWidth="1"/>
    <col min="10245" max="10245" width="10.875" style="56" customWidth="1"/>
    <col min="10246" max="10246" width="15.125" style="56" customWidth="1"/>
    <col min="10247" max="10247" width="10.75" style="56" customWidth="1"/>
    <col min="10248" max="10249" width="13.875" style="56" customWidth="1"/>
    <col min="10250" max="10250" width="13.25" style="56" customWidth="1"/>
    <col min="10251" max="10251" width="16.375" style="56" customWidth="1"/>
    <col min="10252" max="10252" width="34.125" style="56" customWidth="1"/>
    <col min="10253" max="10253" width="0" style="56" hidden="1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9" style="56" customWidth="1"/>
    <col min="10500" max="10500" width="9.5" style="56" customWidth="1"/>
    <col min="10501" max="10501" width="10.875" style="56" customWidth="1"/>
    <col min="10502" max="10502" width="15.125" style="56" customWidth="1"/>
    <col min="10503" max="10503" width="10.75" style="56" customWidth="1"/>
    <col min="10504" max="10505" width="13.875" style="56" customWidth="1"/>
    <col min="10506" max="10506" width="13.25" style="56" customWidth="1"/>
    <col min="10507" max="10507" width="16.375" style="56" customWidth="1"/>
    <col min="10508" max="10508" width="34.125" style="56" customWidth="1"/>
    <col min="10509" max="10509" width="0" style="56" hidden="1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9" style="56" customWidth="1"/>
    <col min="10756" max="10756" width="9.5" style="56" customWidth="1"/>
    <col min="10757" max="10757" width="10.875" style="56" customWidth="1"/>
    <col min="10758" max="10758" width="15.125" style="56" customWidth="1"/>
    <col min="10759" max="10759" width="10.75" style="56" customWidth="1"/>
    <col min="10760" max="10761" width="13.875" style="56" customWidth="1"/>
    <col min="10762" max="10762" width="13.25" style="56" customWidth="1"/>
    <col min="10763" max="10763" width="16.375" style="56" customWidth="1"/>
    <col min="10764" max="10764" width="34.125" style="56" customWidth="1"/>
    <col min="10765" max="10765" width="0" style="56" hidden="1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9" style="56" customWidth="1"/>
    <col min="11012" max="11012" width="9.5" style="56" customWidth="1"/>
    <col min="11013" max="11013" width="10.875" style="56" customWidth="1"/>
    <col min="11014" max="11014" width="15.125" style="56" customWidth="1"/>
    <col min="11015" max="11015" width="10.75" style="56" customWidth="1"/>
    <col min="11016" max="11017" width="13.875" style="56" customWidth="1"/>
    <col min="11018" max="11018" width="13.25" style="56" customWidth="1"/>
    <col min="11019" max="11019" width="16.375" style="56" customWidth="1"/>
    <col min="11020" max="11020" width="34.125" style="56" customWidth="1"/>
    <col min="11021" max="11021" width="0" style="56" hidden="1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9" style="56" customWidth="1"/>
    <col min="11268" max="11268" width="9.5" style="56" customWidth="1"/>
    <col min="11269" max="11269" width="10.875" style="56" customWidth="1"/>
    <col min="11270" max="11270" width="15.125" style="56" customWidth="1"/>
    <col min="11271" max="11271" width="10.75" style="56" customWidth="1"/>
    <col min="11272" max="11273" width="13.875" style="56" customWidth="1"/>
    <col min="11274" max="11274" width="13.25" style="56" customWidth="1"/>
    <col min="11275" max="11275" width="16.375" style="56" customWidth="1"/>
    <col min="11276" max="11276" width="34.125" style="56" customWidth="1"/>
    <col min="11277" max="11277" width="0" style="56" hidden="1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9" style="56" customWidth="1"/>
    <col min="11524" max="11524" width="9.5" style="56" customWidth="1"/>
    <col min="11525" max="11525" width="10.875" style="56" customWidth="1"/>
    <col min="11526" max="11526" width="15.125" style="56" customWidth="1"/>
    <col min="11527" max="11527" width="10.75" style="56" customWidth="1"/>
    <col min="11528" max="11529" width="13.875" style="56" customWidth="1"/>
    <col min="11530" max="11530" width="13.25" style="56" customWidth="1"/>
    <col min="11531" max="11531" width="16.375" style="56" customWidth="1"/>
    <col min="11532" max="11532" width="34.125" style="56" customWidth="1"/>
    <col min="11533" max="11533" width="0" style="56" hidden="1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9" style="56" customWidth="1"/>
    <col min="11780" max="11780" width="9.5" style="56" customWidth="1"/>
    <col min="11781" max="11781" width="10.875" style="56" customWidth="1"/>
    <col min="11782" max="11782" width="15.125" style="56" customWidth="1"/>
    <col min="11783" max="11783" width="10.75" style="56" customWidth="1"/>
    <col min="11784" max="11785" width="13.875" style="56" customWidth="1"/>
    <col min="11786" max="11786" width="13.25" style="56" customWidth="1"/>
    <col min="11787" max="11787" width="16.375" style="56" customWidth="1"/>
    <col min="11788" max="11788" width="34.125" style="56" customWidth="1"/>
    <col min="11789" max="11789" width="0" style="56" hidden="1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9" style="56" customWidth="1"/>
    <col min="12036" max="12036" width="9.5" style="56" customWidth="1"/>
    <col min="12037" max="12037" width="10.875" style="56" customWidth="1"/>
    <col min="12038" max="12038" width="15.125" style="56" customWidth="1"/>
    <col min="12039" max="12039" width="10.75" style="56" customWidth="1"/>
    <col min="12040" max="12041" width="13.875" style="56" customWidth="1"/>
    <col min="12042" max="12042" width="13.25" style="56" customWidth="1"/>
    <col min="12043" max="12043" width="16.375" style="56" customWidth="1"/>
    <col min="12044" max="12044" width="34.125" style="56" customWidth="1"/>
    <col min="12045" max="12045" width="0" style="56" hidden="1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9" style="56" customWidth="1"/>
    <col min="12292" max="12292" width="9.5" style="56" customWidth="1"/>
    <col min="12293" max="12293" width="10.875" style="56" customWidth="1"/>
    <col min="12294" max="12294" width="15.125" style="56" customWidth="1"/>
    <col min="12295" max="12295" width="10.75" style="56" customWidth="1"/>
    <col min="12296" max="12297" width="13.875" style="56" customWidth="1"/>
    <col min="12298" max="12298" width="13.25" style="56" customWidth="1"/>
    <col min="12299" max="12299" width="16.375" style="56" customWidth="1"/>
    <col min="12300" max="12300" width="34.125" style="56" customWidth="1"/>
    <col min="12301" max="12301" width="0" style="56" hidden="1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9" style="56" customWidth="1"/>
    <col min="12548" max="12548" width="9.5" style="56" customWidth="1"/>
    <col min="12549" max="12549" width="10.875" style="56" customWidth="1"/>
    <col min="12550" max="12550" width="15.125" style="56" customWidth="1"/>
    <col min="12551" max="12551" width="10.75" style="56" customWidth="1"/>
    <col min="12552" max="12553" width="13.875" style="56" customWidth="1"/>
    <col min="12554" max="12554" width="13.25" style="56" customWidth="1"/>
    <col min="12555" max="12555" width="16.375" style="56" customWidth="1"/>
    <col min="12556" max="12556" width="34.125" style="56" customWidth="1"/>
    <col min="12557" max="12557" width="0" style="56" hidden="1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9" style="56" customWidth="1"/>
    <col min="12804" max="12804" width="9.5" style="56" customWidth="1"/>
    <col min="12805" max="12805" width="10.875" style="56" customWidth="1"/>
    <col min="12806" max="12806" width="15.125" style="56" customWidth="1"/>
    <col min="12807" max="12807" width="10.75" style="56" customWidth="1"/>
    <col min="12808" max="12809" width="13.875" style="56" customWidth="1"/>
    <col min="12810" max="12810" width="13.25" style="56" customWidth="1"/>
    <col min="12811" max="12811" width="16.375" style="56" customWidth="1"/>
    <col min="12812" max="12812" width="34.125" style="56" customWidth="1"/>
    <col min="12813" max="12813" width="0" style="56" hidden="1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9" style="56" customWidth="1"/>
    <col min="13060" max="13060" width="9.5" style="56" customWidth="1"/>
    <col min="13061" max="13061" width="10.875" style="56" customWidth="1"/>
    <col min="13062" max="13062" width="15.125" style="56" customWidth="1"/>
    <col min="13063" max="13063" width="10.75" style="56" customWidth="1"/>
    <col min="13064" max="13065" width="13.875" style="56" customWidth="1"/>
    <col min="13066" max="13066" width="13.25" style="56" customWidth="1"/>
    <col min="13067" max="13067" width="16.375" style="56" customWidth="1"/>
    <col min="13068" max="13068" width="34.125" style="56" customWidth="1"/>
    <col min="13069" max="13069" width="0" style="56" hidden="1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9" style="56" customWidth="1"/>
    <col min="13316" max="13316" width="9.5" style="56" customWidth="1"/>
    <col min="13317" max="13317" width="10.875" style="56" customWidth="1"/>
    <col min="13318" max="13318" width="15.125" style="56" customWidth="1"/>
    <col min="13319" max="13319" width="10.75" style="56" customWidth="1"/>
    <col min="13320" max="13321" width="13.875" style="56" customWidth="1"/>
    <col min="13322" max="13322" width="13.25" style="56" customWidth="1"/>
    <col min="13323" max="13323" width="16.375" style="56" customWidth="1"/>
    <col min="13324" max="13324" width="34.125" style="56" customWidth="1"/>
    <col min="13325" max="13325" width="0" style="56" hidden="1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9" style="56" customWidth="1"/>
    <col min="13572" max="13572" width="9.5" style="56" customWidth="1"/>
    <col min="13573" max="13573" width="10.875" style="56" customWidth="1"/>
    <col min="13574" max="13574" width="15.125" style="56" customWidth="1"/>
    <col min="13575" max="13575" width="10.75" style="56" customWidth="1"/>
    <col min="13576" max="13577" width="13.875" style="56" customWidth="1"/>
    <col min="13578" max="13578" width="13.25" style="56" customWidth="1"/>
    <col min="13579" max="13579" width="16.375" style="56" customWidth="1"/>
    <col min="13580" max="13580" width="34.125" style="56" customWidth="1"/>
    <col min="13581" max="13581" width="0" style="56" hidden="1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9" style="56" customWidth="1"/>
    <col min="13828" max="13828" width="9.5" style="56" customWidth="1"/>
    <col min="13829" max="13829" width="10.875" style="56" customWidth="1"/>
    <col min="13830" max="13830" width="15.125" style="56" customWidth="1"/>
    <col min="13831" max="13831" width="10.75" style="56" customWidth="1"/>
    <col min="13832" max="13833" width="13.875" style="56" customWidth="1"/>
    <col min="13834" max="13834" width="13.25" style="56" customWidth="1"/>
    <col min="13835" max="13835" width="16.375" style="56" customWidth="1"/>
    <col min="13836" max="13836" width="34.125" style="56" customWidth="1"/>
    <col min="13837" max="13837" width="0" style="56" hidden="1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9" style="56" customWidth="1"/>
    <col min="14084" max="14084" width="9.5" style="56" customWidth="1"/>
    <col min="14085" max="14085" width="10.875" style="56" customWidth="1"/>
    <col min="14086" max="14086" width="15.125" style="56" customWidth="1"/>
    <col min="14087" max="14087" width="10.75" style="56" customWidth="1"/>
    <col min="14088" max="14089" width="13.875" style="56" customWidth="1"/>
    <col min="14090" max="14090" width="13.25" style="56" customWidth="1"/>
    <col min="14091" max="14091" width="16.375" style="56" customWidth="1"/>
    <col min="14092" max="14092" width="34.125" style="56" customWidth="1"/>
    <col min="14093" max="14093" width="0" style="56" hidden="1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9" style="56" customWidth="1"/>
    <col min="14340" max="14340" width="9.5" style="56" customWidth="1"/>
    <col min="14341" max="14341" width="10.875" style="56" customWidth="1"/>
    <col min="14342" max="14342" width="15.125" style="56" customWidth="1"/>
    <col min="14343" max="14343" width="10.75" style="56" customWidth="1"/>
    <col min="14344" max="14345" width="13.875" style="56" customWidth="1"/>
    <col min="14346" max="14346" width="13.25" style="56" customWidth="1"/>
    <col min="14347" max="14347" width="16.375" style="56" customWidth="1"/>
    <col min="14348" max="14348" width="34.125" style="56" customWidth="1"/>
    <col min="14349" max="14349" width="0" style="56" hidden="1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9" style="56" customWidth="1"/>
    <col min="14596" max="14596" width="9.5" style="56" customWidth="1"/>
    <col min="14597" max="14597" width="10.875" style="56" customWidth="1"/>
    <col min="14598" max="14598" width="15.125" style="56" customWidth="1"/>
    <col min="14599" max="14599" width="10.75" style="56" customWidth="1"/>
    <col min="14600" max="14601" width="13.875" style="56" customWidth="1"/>
    <col min="14602" max="14602" width="13.25" style="56" customWidth="1"/>
    <col min="14603" max="14603" width="16.375" style="56" customWidth="1"/>
    <col min="14604" max="14604" width="34.125" style="56" customWidth="1"/>
    <col min="14605" max="14605" width="0" style="56" hidden="1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9" style="56" customWidth="1"/>
    <col min="14852" max="14852" width="9.5" style="56" customWidth="1"/>
    <col min="14853" max="14853" width="10.875" style="56" customWidth="1"/>
    <col min="14854" max="14854" width="15.125" style="56" customWidth="1"/>
    <col min="14855" max="14855" width="10.75" style="56" customWidth="1"/>
    <col min="14856" max="14857" width="13.875" style="56" customWidth="1"/>
    <col min="14858" max="14858" width="13.25" style="56" customWidth="1"/>
    <col min="14859" max="14859" width="16.375" style="56" customWidth="1"/>
    <col min="14860" max="14860" width="34.125" style="56" customWidth="1"/>
    <col min="14861" max="14861" width="0" style="56" hidden="1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9" style="56" customWidth="1"/>
    <col min="15108" max="15108" width="9.5" style="56" customWidth="1"/>
    <col min="15109" max="15109" width="10.875" style="56" customWidth="1"/>
    <col min="15110" max="15110" width="15.125" style="56" customWidth="1"/>
    <col min="15111" max="15111" width="10.75" style="56" customWidth="1"/>
    <col min="15112" max="15113" width="13.875" style="56" customWidth="1"/>
    <col min="15114" max="15114" width="13.25" style="56" customWidth="1"/>
    <col min="15115" max="15115" width="16.375" style="56" customWidth="1"/>
    <col min="15116" max="15116" width="34.125" style="56" customWidth="1"/>
    <col min="15117" max="15117" width="0" style="56" hidden="1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9" style="56" customWidth="1"/>
    <col min="15364" max="15364" width="9.5" style="56" customWidth="1"/>
    <col min="15365" max="15365" width="10.875" style="56" customWidth="1"/>
    <col min="15366" max="15366" width="15.125" style="56" customWidth="1"/>
    <col min="15367" max="15367" width="10.75" style="56" customWidth="1"/>
    <col min="15368" max="15369" width="13.875" style="56" customWidth="1"/>
    <col min="15370" max="15370" width="13.25" style="56" customWidth="1"/>
    <col min="15371" max="15371" width="16.375" style="56" customWidth="1"/>
    <col min="15372" max="15372" width="34.125" style="56" customWidth="1"/>
    <col min="15373" max="15373" width="0" style="56" hidden="1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9" style="56" customWidth="1"/>
    <col min="15620" max="15620" width="9.5" style="56" customWidth="1"/>
    <col min="15621" max="15621" width="10.875" style="56" customWidth="1"/>
    <col min="15622" max="15622" width="15.125" style="56" customWidth="1"/>
    <col min="15623" max="15623" width="10.75" style="56" customWidth="1"/>
    <col min="15624" max="15625" width="13.875" style="56" customWidth="1"/>
    <col min="15626" max="15626" width="13.25" style="56" customWidth="1"/>
    <col min="15627" max="15627" width="16.375" style="56" customWidth="1"/>
    <col min="15628" max="15628" width="34.125" style="56" customWidth="1"/>
    <col min="15629" max="15629" width="0" style="56" hidden="1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9" style="56" customWidth="1"/>
    <col min="15876" max="15876" width="9.5" style="56" customWidth="1"/>
    <col min="15877" max="15877" width="10.875" style="56" customWidth="1"/>
    <col min="15878" max="15878" width="15.125" style="56" customWidth="1"/>
    <col min="15879" max="15879" width="10.75" style="56" customWidth="1"/>
    <col min="15880" max="15881" width="13.875" style="56" customWidth="1"/>
    <col min="15882" max="15882" width="13.25" style="56" customWidth="1"/>
    <col min="15883" max="15883" width="16.375" style="56" customWidth="1"/>
    <col min="15884" max="15884" width="34.125" style="56" customWidth="1"/>
    <col min="15885" max="15885" width="0" style="56" hidden="1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9" style="56" customWidth="1"/>
    <col min="16132" max="16132" width="9.5" style="56" customWidth="1"/>
    <col min="16133" max="16133" width="10.875" style="56" customWidth="1"/>
    <col min="16134" max="16134" width="15.125" style="56" customWidth="1"/>
    <col min="16135" max="16135" width="10.75" style="56" customWidth="1"/>
    <col min="16136" max="16137" width="13.875" style="56" customWidth="1"/>
    <col min="16138" max="16138" width="13.25" style="56" customWidth="1"/>
    <col min="16139" max="16139" width="16.375" style="56" customWidth="1"/>
    <col min="16140" max="16140" width="34.125" style="56" customWidth="1"/>
    <col min="16141" max="16141" width="0" style="56" hidden="1" customWidth="1"/>
    <col min="16142" max="16142" width="22.125" style="56" customWidth="1"/>
    <col min="16143" max="16384" width="9" style="56"/>
  </cols>
  <sheetData>
    <row r="1" spans="1:14" s="69" customFormat="1" ht="69" customHeight="1">
      <c r="A1" s="64"/>
      <c r="B1" s="152"/>
      <c r="C1" s="67"/>
      <c r="D1" s="67"/>
      <c r="E1" s="67"/>
      <c r="F1" s="67"/>
      <c r="G1" s="67"/>
      <c r="H1" s="153"/>
      <c r="K1" s="325" t="s">
        <v>394</v>
      </c>
      <c r="L1" s="325"/>
    </row>
    <row r="2" spans="1:14" s="69" customFormat="1" ht="41.25" customHeight="1">
      <c r="A2" s="368" t="s">
        <v>239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</row>
    <row r="3" spans="1:14" s="69" customFormat="1" ht="32.25" customHeight="1">
      <c r="A3" s="358" t="s">
        <v>55</v>
      </c>
      <c r="B3" s="358" t="s">
        <v>214</v>
      </c>
      <c r="C3" s="358" t="s">
        <v>93</v>
      </c>
      <c r="D3" s="358" t="s">
        <v>91</v>
      </c>
      <c r="E3" s="358"/>
      <c r="F3" s="358"/>
      <c r="G3" s="358"/>
      <c r="H3" s="369" t="s">
        <v>240</v>
      </c>
      <c r="I3" s="369"/>
      <c r="J3" s="369"/>
      <c r="K3" s="370"/>
      <c r="L3" s="371" t="s">
        <v>116</v>
      </c>
    </row>
    <row r="4" spans="1:14" s="69" customFormat="1" ht="37.5" customHeight="1">
      <c r="A4" s="358"/>
      <c r="B4" s="358"/>
      <c r="C4" s="358"/>
      <c r="D4" s="48" t="s">
        <v>93</v>
      </c>
      <c r="E4" s="48" t="s">
        <v>216</v>
      </c>
      <c r="F4" s="48" t="s">
        <v>95</v>
      </c>
      <c r="G4" s="48" t="s">
        <v>96</v>
      </c>
      <c r="H4" s="48">
        <v>2018</v>
      </c>
      <c r="I4" s="48">
        <v>2019</v>
      </c>
      <c r="J4" s="48">
        <v>2020</v>
      </c>
      <c r="K4" s="48" t="s">
        <v>117</v>
      </c>
      <c r="L4" s="371"/>
    </row>
    <row r="5" spans="1:14" s="69" customFormat="1" ht="37.5" customHeight="1">
      <c r="A5" s="372" t="s">
        <v>398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4"/>
    </row>
    <row r="6" spans="1:14" ht="27" customHeight="1">
      <c r="A6" s="352" t="s">
        <v>339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</row>
    <row r="7" spans="1:14" ht="33.75" customHeight="1">
      <c r="A7" s="375" t="s">
        <v>340</v>
      </c>
      <c r="B7" s="375"/>
      <c r="C7" s="375"/>
      <c r="D7" s="375"/>
      <c r="E7" s="375"/>
      <c r="F7" s="375"/>
      <c r="G7" s="375"/>
      <c r="H7" s="375"/>
      <c r="I7" s="53"/>
      <c r="J7" s="53"/>
      <c r="K7" s="53"/>
      <c r="L7" s="53"/>
    </row>
    <row r="8" spans="1:14" ht="143.25" customHeight="1">
      <c r="A8" s="87" t="s">
        <v>341</v>
      </c>
      <c r="B8" s="154" t="s">
        <v>342</v>
      </c>
      <c r="C8" s="271" t="s">
        <v>517</v>
      </c>
      <c r="D8" s="155" t="s">
        <v>221</v>
      </c>
      <c r="E8" s="155" t="s">
        <v>343</v>
      </c>
      <c r="F8" s="155" t="s">
        <v>344</v>
      </c>
      <c r="G8" s="54" t="s">
        <v>345</v>
      </c>
      <c r="H8" s="125">
        <v>300</v>
      </c>
      <c r="I8" s="125">
        <v>300</v>
      </c>
      <c r="J8" s="125">
        <v>300</v>
      </c>
      <c r="K8" s="125">
        <f>SUM(H8:J8)</f>
        <v>900</v>
      </c>
      <c r="L8" s="88" t="s">
        <v>346</v>
      </c>
      <c r="M8" s="156"/>
      <c r="N8" s="157"/>
    </row>
    <row r="9" spans="1:14" ht="111" customHeight="1">
      <c r="A9" s="54" t="s">
        <v>347</v>
      </c>
      <c r="B9" s="85" t="s">
        <v>348</v>
      </c>
      <c r="C9" s="158" t="s">
        <v>225</v>
      </c>
      <c r="D9" s="71" t="s">
        <v>226</v>
      </c>
      <c r="E9" s="107" t="s">
        <v>349</v>
      </c>
      <c r="F9" s="107" t="s">
        <v>350</v>
      </c>
      <c r="G9" s="124">
        <v>244</v>
      </c>
      <c r="H9" s="125">
        <v>300</v>
      </c>
      <c r="I9" s="125">
        <v>300</v>
      </c>
      <c r="J9" s="125">
        <v>300</v>
      </c>
      <c r="K9" s="125">
        <f>SUM(H9:J9)</f>
        <v>900</v>
      </c>
      <c r="L9" s="85" t="s">
        <v>351</v>
      </c>
      <c r="M9" s="56" t="s">
        <v>352</v>
      </c>
    </row>
    <row r="10" spans="1:14" s="126" customFormat="1" ht="27" customHeight="1">
      <c r="A10" s="352" t="s">
        <v>266</v>
      </c>
      <c r="B10" s="352"/>
      <c r="C10" s="48"/>
      <c r="D10" s="71"/>
      <c r="E10" s="71"/>
      <c r="F10" s="71"/>
      <c r="G10" s="71"/>
      <c r="H10" s="125">
        <f>SUM(H8:H9)</f>
        <v>600</v>
      </c>
      <c r="I10" s="125">
        <f>SUM(I8:I9)</f>
        <v>600</v>
      </c>
      <c r="J10" s="125">
        <f>SUM(J8:J9)</f>
        <v>600</v>
      </c>
      <c r="K10" s="125">
        <f>SUM(K8:K9)</f>
        <v>1800</v>
      </c>
      <c r="L10" s="52"/>
    </row>
    <row r="11" spans="1:14" ht="38.25" customHeight="1">
      <c r="A11" s="448" t="s">
        <v>399</v>
      </c>
      <c r="B11" s="448"/>
      <c r="C11" s="448"/>
      <c r="D11" s="448"/>
      <c r="E11" s="448"/>
      <c r="F11" s="448"/>
      <c r="G11" s="448"/>
      <c r="H11" s="448"/>
      <c r="I11" s="448"/>
      <c r="J11" s="448"/>
      <c r="K11" s="448"/>
      <c r="L11" s="448"/>
    </row>
    <row r="12" spans="1:14" ht="69.75" hidden="1" customHeight="1">
      <c r="A12" s="411" t="s">
        <v>353</v>
      </c>
      <c r="B12" s="451" t="s">
        <v>354</v>
      </c>
      <c r="C12" s="355" t="s">
        <v>517</v>
      </c>
      <c r="D12" s="400" t="s">
        <v>221</v>
      </c>
      <c r="E12" s="411" t="s">
        <v>343</v>
      </c>
      <c r="F12" s="54"/>
      <c r="G12" s="54"/>
      <c r="H12" s="159">
        <v>1979.4</v>
      </c>
      <c r="I12" s="159">
        <v>1979.4</v>
      </c>
      <c r="J12" s="159"/>
      <c r="K12" s="159">
        <f>SUM(H12:I12)</f>
        <v>3958.8</v>
      </c>
      <c r="L12" s="160" t="s">
        <v>355</v>
      </c>
    </row>
    <row r="13" spans="1:14" ht="69.75" customHeight="1">
      <c r="A13" s="450"/>
      <c r="B13" s="452"/>
      <c r="C13" s="356"/>
      <c r="D13" s="401"/>
      <c r="E13" s="450"/>
      <c r="F13" s="400" t="s">
        <v>356</v>
      </c>
      <c r="G13" s="54" t="s">
        <v>357</v>
      </c>
      <c r="H13" s="125">
        <v>999.11099999999999</v>
      </c>
      <c r="I13" s="125">
        <v>1441.028</v>
      </c>
      <c r="J13" s="125">
        <v>1441.028</v>
      </c>
      <c r="K13" s="125">
        <f>SUM(H13:J13)</f>
        <v>3881.1670000000004</v>
      </c>
      <c r="L13" s="400" t="s">
        <v>355</v>
      </c>
    </row>
    <row r="14" spans="1:14" ht="69.75" customHeight="1">
      <c r="A14" s="450"/>
      <c r="B14" s="452"/>
      <c r="C14" s="356"/>
      <c r="D14" s="401"/>
      <c r="E14" s="450"/>
      <c r="F14" s="455"/>
      <c r="G14" s="54" t="s">
        <v>358</v>
      </c>
      <c r="H14" s="125">
        <v>301.73099999999999</v>
      </c>
      <c r="I14" s="125">
        <v>435.19099999999997</v>
      </c>
      <c r="J14" s="125">
        <v>435.19099999999997</v>
      </c>
      <c r="K14" s="125"/>
      <c r="L14" s="401"/>
    </row>
    <row r="15" spans="1:14" ht="69.75" customHeight="1">
      <c r="A15" s="450"/>
      <c r="B15" s="452"/>
      <c r="C15" s="356"/>
      <c r="D15" s="401"/>
      <c r="E15" s="450"/>
      <c r="F15" s="401"/>
      <c r="G15" s="54" t="s">
        <v>359</v>
      </c>
      <c r="H15" s="125">
        <v>280.76299999999998</v>
      </c>
      <c r="I15" s="125">
        <v>251.78</v>
      </c>
      <c r="J15" s="125">
        <v>251.78</v>
      </c>
      <c r="K15" s="125">
        <f>SUM(H15:J15)</f>
        <v>784.32299999999998</v>
      </c>
      <c r="L15" s="401"/>
      <c r="N15" s="161"/>
    </row>
    <row r="16" spans="1:14" ht="57" customHeight="1">
      <c r="A16" s="450"/>
      <c r="B16" s="452"/>
      <c r="C16" s="357"/>
      <c r="D16" s="402"/>
      <c r="E16" s="412"/>
      <c r="F16" s="402"/>
      <c r="G16" s="54" t="s">
        <v>224</v>
      </c>
      <c r="H16" s="125">
        <v>440.52499999999998</v>
      </c>
      <c r="I16" s="125">
        <v>830.101</v>
      </c>
      <c r="J16" s="125">
        <v>830.101</v>
      </c>
      <c r="K16" s="125">
        <f>SUM(H16:J16)</f>
        <v>2100.7269999999999</v>
      </c>
      <c r="L16" s="402"/>
    </row>
    <row r="17" spans="1:12" ht="33.75" hidden="1" customHeight="1">
      <c r="A17" s="412"/>
      <c r="B17" s="453"/>
      <c r="C17" s="48"/>
      <c r="D17" s="71"/>
      <c r="E17" s="54"/>
      <c r="F17" s="71"/>
      <c r="G17" s="48"/>
      <c r="H17" s="125"/>
      <c r="I17" s="125"/>
      <c r="J17" s="125"/>
      <c r="K17" s="125">
        <f>SUM(H17:I17)</f>
        <v>0</v>
      </c>
      <c r="L17" s="51"/>
    </row>
    <row r="18" spans="1:12" ht="24.75" customHeight="1">
      <c r="A18" s="352" t="s">
        <v>292</v>
      </c>
      <c r="B18" s="352"/>
      <c r="C18" s="48"/>
      <c r="D18" s="71"/>
      <c r="E18" s="54"/>
      <c r="F18" s="48"/>
      <c r="G18" s="48"/>
      <c r="H18" s="125">
        <f>SUM(H13:H17)</f>
        <v>2022.13</v>
      </c>
      <c r="I18" s="125">
        <f>SUM(I13:I17)</f>
        <v>2958.1000000000004</v>
      </c>
      <c r="J18" s="125">
        <f>SUM(J13:J17)</f>
        <v>2958.1000000000004</v>
      </c>
      <c r="K18" s="125">
        <f>SUM(K13:K17)</f>
        <v>6766.2170000000006</v>
      </c>
      <c r="L18" s="53"/>
    </row>
    <row r="19" spans="1:12" ht="33.75" customHeight="1">
      <c r="A19" s="448" t="s">
        <v>400</v>
      </c>
      <c r="B19" s="448"/>
      <c r="C19" s="448"/>
      <c r="D19" s="448"/>
      <c r="E19" s="448"/>
      <c r="F19" s="448"/>
      <c r="G19" s="448"/>
      <c r="H19" s="448"/>
      <c r="I19" s="448"/>
      <c r="J19" s="448"/>
      <c r="K19" s="448"/>
      <c r="L19" s="448"/>
    </row>
    <row r="20" spans="1:12" ht="84" customHeight="1">
      <c r="A20" s="87" t="s">
        <v>360</v>
      </c>
      <c r="B20" s="162" t="s">
        <v>361</v>
      </c>
      <c r="C20" s="272" t="s">
        <v>517</v>
      </c>
      <c r="D20" s="71" t="s">
        <v>221</v>
      </c>
      <c r="E20" s="71" t="s">
        <v>259</v>
      </c>
      <c r="F20" s="71" t="s">
        <v>362</v>
      </c>
      <c r="G20" s="71" t="s">
        <v>363</v>
      </c>
      <c r="H20" s="125">
        <v>1512.1</v>
      </c>
      <c r="I20" s="125">
        <v>504</v>
      </c>
      <c r="J20" s="125">
        <v>504</v>
      </c>
      <c r="K20" s="125">
        <f>SUM(H20:J20)</f>
        <v>2520.1</v>
      </c>
      <c r="L20" s="352" t="s">
        <v>364</v>
      </c>
    </row>
    <row r="21" spans="1:12" ht="90" customHeight="1">
      <c r="A21" s="54" t="s">
        <v>365</v>
      </c>
      <c r="B21" s="51" t="s">
        <v>366</v>
      </c>
      <c r="C21" s="272" t="s">
        <v>517</v>
      </c>
      <c r="D21" s="71" t="s">
        <v>221</v>
      </c>
      <c r="E21" s="71" t="s">
        <v>259</v>
      </c>
      <c r="F21" s="71" t="s">
        <v>367</v>
      </c>
      <c r="G21" s="71" t="s">
        <v>363</v>
      </c>
      <c r="H21" s="290">
        <v>0</v>
      </c>
      <c r="I21" s="290">
        <v>0</v>
      </c>
      <c r="J21" s="290">
        <v>0</v>
      </c>
      <c r="K21" s="125">
        <f>SUM(H21:J21)</f>
        <v>0</v>
      </c>
      <c r="L21" s="352"/>
    </row>
    <row r="22" spans="1:12" ht="23.25" customHeight="1">
      <c r="A22" s="449" t="s">
        <v>296</v>
      </c>
      <c r="B22" s="449"/>
      <c r="C22" s="48"/>
      <c r="D22" s="48"/>
      <c r="E22" s="48"/>
      <c r="F22" s="48"/>
      <c r="G22" s="48"/>
      <c r="H22" s="125">
        <f>SUM(H20:H21)</f>
        <v>1512.1</v>
      </c>
      <c r="I22" s="125">
        <f>SUM(I20:I21)</f>
        <v>504</v>
      </c>
      <c r="J22" s="125">
        <f>SUM(J20:J21)</f>
        <v>504</v>
      </c>
      <c r="K22" s="125">
        <f>SUM(K20:K21)</f>
        <v>2520.1</v>
      </c>
      <c r="L22" s="53"/>
    </row>
    <row r="23" spans="1:12" ht="21" customHeight="1">
      <c r="A23" s="399" t="s">
        <v>333</v>
      </c>
      <c r="B23" s="399"/>
      <c r="C23" s="48"/>
      <c r="D23" s="48"/>
      <c r="E23" s="48"/>
      <c r="F23" s="48"/>
      <c r="G23" s="48"/>
      <c r="H23" s="125">
        <f>H18+H22</f>
        <v>3534.23</v>
      </c>
      <c r="I23" s="125">
        <f t="shared" ref="I23:K23" si="0">I18+I22</f>
        <v>3462.1000000000004</v>
      </c>
      <c r="J23" s="125">
        <f t="shared" si="0"/>
        <v>3462.1000000000004</v>
      </c>
      <c r="K23" s="125">
        <f t="shared" si="0"/>
        <v>9286.3170000000009</v>
      </c>
      <c r="L23" s="53"/>
    </row>
    <row r="24" spans="1:12" s="134" customFormat="1" ht="21.75" hidden="1" customHeight="1">
      <c r="A24" s="441"/>
      <c r="B24" s="441"/>
      <c r="C24" s="131"/>
      <c r="D24" s="131"/>
      <c r="E24" s="131"/>
      <c r="F24" s="131"/>
      <c r="G24" s="131"/>
      <c r="H24" s="133" t="e">
        <f>#REF!</f>
        <v>#REF!</v>
      </c>
    </row>
    <row r="25" spans="1:12" s="69" customFormat="1" ht="20.25" hidden="1" customHeight="1">
      <c r="A25" s="442"/>
      <c r="B25" s="442"/>
      <c r="C25" s="135"/>
      <c r="D25" s="135"/>
      <c r="E25" s="135"/>
      <c r="F25" s="135"/>
      <c r="G25" s="135"/>
      <c r="H25" s="163" t="e">
        <f>H24-H23</f>
        <v>#REF!</v>
      </c>
    </row>
    <row r="26" spans="1:12" ht="51.75" customHeight="1">
      <c r="A26" s="454"/>
      <c r="B26" s="454"/>
      <c r="C26" s="454"/>
      <c r="D26" s="164"/>
      <c r="E26" s="164"/>
      <c r="F26" s="164"/>
      <c r="G26" s="164"/>
      <c r="L26" s="165"/>
    </row>
    <row r="27" spans="1:12">
      <c r="A27" s="138"/>
      <c r="B27" s="166"/>
      <c r="C27" s="140"/>
      <c r="D27" s="140"/>
      <c r="E27" s="140"/>
      <c r="F27" s="140" t="s">
        <v>66</v>
      </c>
      <c r="G27" s="140"/>
      <c r="H27" s="167">
        <f>H21</f>
        <v>0</v>
      </c>
      <c r="I27" s="167">
        <f>I21</f>
        <v>0</v>
      </c>
      <c r="J27" s="167">
        <f>J21</f>
        <v>0</v>
      </c>
      <c r="K27" s="167">
        <f>SUM(H27:J27)</f>
        <v>0</v>
      </c>
    </row>
    <row r="28" spans="1:12">
      <c r="A28" s="138"/>
      <c r="B28" s="166"/>
      <c r="C28" s="140"/>
      <c r="D28" s="140"/>
      <c r="E28" s="140"/>
      <c r="F28" s="140" t="s">
        <v>67</v>
      </c>
      <c r="G28" s="140"/>
      <c r="H28" s="167">
        <f>H20+H18</f>
        <v>3534.23</v>
      </c>
      <c r="I28" s="167">
        <f>I20+I18</f>
        <v>3462.1000000000004</v>
      </c>
      <c r="J28" s="167">
        <f>J20+J18</f>
        <v>3462.1000000000004</v>
      </c>
      <c r="K28" s="167">
        <f>SUM(H28:J28)</f>
        <v>10458.43</v>
      </c>
    </row>
    <row r="29" spans="1:12">
      <c r="A29" s="138"/>
      <c r="B29" s="166"/>
      <c r="C29" s="140"/>
      <c r="D29" s="140"/>
      <c r="E29" s="140"/>
      <c r="F29" s="140" t="s">
        <v>105</v>
      </c>
      <c r="G29" s="140"/>
      <c r="H29" s="167">
        <f>SUM(H8,H9)</f>
        <v>600</v>
      </c>
      <c r="I29" s="167">
        <f>SUM(I8,I9)</f>
        <v>600</v>
      </c>
      <c r="J29" s="167">
        <f>SUM(J8,J9)</f>
        <v>600</v>
      </c>
      <c r="K29" s="167">
        <f>SUM(H29:J29)</f>
        <v>1800</v>
      </c>
    </row>
    <row r="30" spans="1:12">
      <c r="A30" s="138"/>
      <c r="B30" s="166"/>
      <c r="C30" s="140"/>
      <c r="D30" s="140"/>
      <c r="E30" s="140"/>
      <c r="F30" s="140"/>
      <c r="G30" s="140"/>
    </row>
    <row r="31" spans="1:12">
      <c r="A31" s="138"/>
      <c r="B31" s="166"/>
      <c r="C31" s="140"/>
      <c r="D31" s="140"/>
      <c r="E31" s="140"/>
      <c r="F31" s="140"/>
      <c r="G31" s="140"/>
      <c r="H31" s="168"/>
      <c r="I31" s="168"/>
      <c r="J31" s="168"/>
    </row>
    <row r="32" spans="1:12">
      <c r="A32" s="138"/>
      <c r="B32" s="166"/>
      <c r="C32" s="140"/>
      <c r="D32" s="140"/>
      <c r="E32" s="140"/>
      <c r="F32" s="140"/>
      <c r="G32" s="140"/>
      <c r="H32" s="168"/>
      <c r="I32" s="168"/>
      <c r="J32" s="168"/>
    </row>
    <row r="33" spans="1:11">
      <c r="A33" s="138"/>
      <c r="B33" s="166"/>
      <c r="C33" s="140"/>
      <c r="D33" s="140"/>
      <c r="E33" s="140"/>
      <c r="F33" s="140" t="s">
        <v>335</v>
      </c>
      <c r="G33" s="140"/>
      <c r="H33" s="169">
        <f>H20+H21+H13+H14+H15+H16+H8</f>
        <v>3834.23</v>
      </c>
      <c r="I33" s="169">
        <f t="shared" ref="I33:J33" si="1">I20+I21+I13+I14+I15+I16+I8</f>
        <v>3762.1000000000004</v>
      </c>
      <c r="J33" s="169">
        <f t="shared" si="1"/>
        <v>3762.1000000000004</v>
      </c>
      <c r="K33" s="167">
        <f>SUM(H33:J33)</f>
        <v>11358.43</v>
      </c>
    </row>
    <row r="34" spans="1:11">
      <c r="A34" s="138"/>
      <c r="B34" s="166"/>
      <c r="C34" s="140"/>
      <c r="D34" s="140"/>
      <c r="E34" s="140"/>
      <c r="F34" s="140" t="s">
        <v>337</v>
      </c>
      <c r="G34" s="140"/>
      <c r="H34" s="170">
        <f>H9</f>
        <v>300</v>
      </c>
      <c r="I34" s="170">
        <f>I9</f>
        <v>300</v>
      </c>
      <c r="J34" s="170">
        <f>J9</f>
        <v>300</v>
      </c>
      <c r="K34" s="167">
        <f>SUM(H34:J34)</f>
        <v>900</v>
      </c>
    </row>
    <row r="35" spans="1:11">
      <c r="A35" s="138"/>
      <c r="B35" s="166"/>
      <c r="C35" s="140"/>
      <c r="D35" s="140"/>
      <c r="E35" s="140"/>
      <c r="F35" s="140"/>
      <c r="G35" s="140"/>
    </row>
    <row r="36" spans="1:11">
      <c r="A36" s="138"/>
      <c r="B36" s="166"/>
      <c r="C36" s="140"/>
      <c r="D36" s="140"/>
      <c r="E36" s="140"/>
      <c r="F36" s="140"/>
      <c r="G36" s="140"/>
    </row>
    <row r="37" spans="1:11">
      <c r="A37" s="138"/>
      <c r="B37" s="166"/>
      <c r="C37" s="140"/>
      <c r="D37" s="140"/>
      <c r="E37" s="140"/>
      <c r="F37" s="140"/>
      <c r="G37" s="140"/>
    </row>
    <row r="38" spans="1:11">
      <c r="A38" s="138"/>
      <c r="B38" s="166"/>
      <c r="C38" s="140"/>
      <c r="D38" s="140"/>
      <c r="E38" s="140"/>
      <c r="F38" s="140"/>
      <c r="G38" s="140"/>
    </row>
    <row r="39" spans="1:11">
      <c r="A39" s="138"/>
      <c r="B39" s="166"/>
      <c r="C39" s="140"/>
      <c r="D39" s="140"/>
      <c r="E39" s="140"/>
      <c r="F39" s="140"/>
      <c r="G39" s="140"/>
    </row>
    <row r="40" spans="1:11">
      <c r="A40" s="138"/>
      <c r="B40" s="166"/>
      <c r="C40" s="140"/>
      <c r="D40" s="140"/>
      <c r="E40" s="140"/>
      <c r="F40" s="140"/>
      <c r="G40" s="140"/>
    </row>
    <row r="41" spans="1:11">
      <c r="A41" s="138"/>
      <c r="B41" s="166"/>
      <c r="C41" s="140"/>
      <c r="D41" s="140"/>
      <c r="E41" s="140"/>
      <c r="F41" s="140"/>
      <c r="G41" s="140"/>
    </row>
    <row r="42" spans="1:11">
      <c r="A42" s="138"/>
      <c r="B42" s="166"/>
      <c r="C42" s="140"/>
      <c r="D42" s="140"/>
      <c r="E42" s="140"/>
      <c r="F42" s="140"/>
      <c r="G42" s="140"/>
    </row>
    <row r="43" spans="1:11">
      <c r="A43" s="138"/>
      <c r="B43" s="166"/>
      <c r="C43" s="140"/>
      <c r="D43" s="140"/>
      <c r="E43" s="140"/>
      <c r="F43" s="140"/>
      <c r="G43" s="140"/>
    </row>
    <row r="44" spans="1:11">
      <c r="A44" s="138"/>
      <c r="B44" s="166"/>
      <c r="C44" s="140"/>
      <c r="D44" s="140"/>
      <c r="E44" s="140"/>
      <c r="F44" s="140"/>
      <c r="G44" s="140"/>
    </row>
    <row r="45" spans="1:11">
      <c r="A45" s="138"/>
      <c r="B45" s="166"/>
      <c r="C45" s="140"/>
      <c r="D45" s="140"/>
      <c r="E45" s="140"/>
      <c r="F45" s="140"/>
      <c r="G45" s="140"/>
    </row>
    <row r="46" spans="1:11">
      <c r="A46" s="138"/>
      <c r="B46" s="166"/>
      <c r="C46" s="140"/>
      <c r="D46" s="140"/>
      <c r="E46" s="140"/>
      <c r="F46" s="140"/>
      <c r="G46" s="140"/>
    </row>
    <row r="47" spans="1:11">
      <c r="A47" s="138"/>
      <c r="B47" s="166"/>
      <c r="C47" s="140"/>
      <c r="D47" s="140"/>
      <c r="E47" s="140"/>
      <c r="F47" s="140"/>
      <c r="G47" s="140"/>
    </row>
    <row r="48" spans="1:11">
      <c r="A48" s="138"/>
      <c r="B48" s="166"/>
      <c r="C48" s="140"/>
      <c r="D48" s="140"/>
      <c r="E48" s="140"/>
      <c r="F48" s="140"/>
      <c r="G48" s="140"/>
    </row>
    <row r="49" spans="1:7">
      <c r="A49" s="138"/>
      <c r="B49" s="166"/>
      <c r="C49" s="140"/>
      <c r="D49" s="140"/>
      <c r="E49" s="140"/>
      <c r="F49" s="140"/>
      <c r="G49" s="140"/>
    </row>
    <row r="50" spans="1:7">
      <c r="A50" s="138"/>
      <c r="B50" s="166"/>
      <c r="C50" s="140"/>
      <c r="D50" s="140"/>
      <c r="E50" s="140"/>
      <c r="F50" s="140"/>
      <c r="G50" s="140"/>
    </row>
    <row r="51" spans="1:7">
      <c r="A51" s="138"/>
      <c r="B51" s="166"/>
      <c r="C51" s="140"/>
      <c r="D51" s="140"/>
      <c r="E51" s="140"/>
      <c r="F51" s="140"/>
      <c r="G51" s="140"/>
    </row>
    <row r="52" spans="1:7">
      <c r="A52" s="138"/>
      <c r="B52" s="166"/>
      <c r="C52" s="140"/>
      <c r="D52" s="140"/>
      <c r="E52" s="140"/>
      <c r="F52" s="140"/>
      <c r="G52" s="140"/>
    </row>
    <row r="53" spans="1:7">
      <c r="A53" s="138"/>
      <c r="B53" s="166"/>
      <c r="C53" s="140"/>
      <c r="D53" s="140"/>
      <c r="E53" s="140"/>
      <c r="F53" s="140"/>
      <c r="G53" s="140"/>
    </row>
    <row r="54" spans="1:7">
      <c r="A54" s="138"/>
      <c r="B54" s="166"/>
      <c r="C54" s="140"/>
      <c r="D54" s="140"/>
      <c r="E54" s="140"/>
      <c r="F54" s="140"/>
      <c r="G54" s="140"/>
    </row>
    <row r="55" spans="1:7">
      <c r="A55" s="138"/>
      <c r="B55" s="166"/>
      <c r="C55" s="140"/>
      <c r="D55" s="140"/>
      <c r="E55" s="140"/>
      <c r="F55" s="140"/>
      <c r="G55" s="140"/>
    </row>
    <row r="56" spans="1:7">
      <c r="A56" s="138"/>
      <c r="B56" s="166"/>
      <c r="C56" s="140"/>
      <c r="D56" s="140"/>
      <c r="E56" s="140"/>
      <c r="F56" s="140"/>
      <c r="G56" s="140"/>
    </row>
    <row r="57" spans="1:7">
      <c r="A57" s="138"/>
      <c r="B57" s="166"/>
      <c r="C57" s="140"/>
      <c r="D57" s="140"/>
      <c r="E57" s="140"/>
      <c r="F57" s="140"/>
      <c r="G57" s="140"/>
    </row>
    <row r="58" spans="1:7">
      <c r="A58" s="138"/>
      <c r="B58" s="166"/>
      <c r="C58" s="140"/>
      <c r="D58" s="140"/>
      <c r="E58" s="140"/>
      <c r="F58" s="140"/>
      <c r="G58" s="140"/>
    </row>
    <row r="59" spans="1:7">
      <c r="A59" s="138"/>
      <c r="B59" s="166"/>
      <c r="C59" s="140"/>
      <c r="D59" s="140"/>
      <c r="E59" s="140"/>
      <c r="F59" s="140"/>
      <c r="G59" s="140"/>
    </row>
    <row r="60" spans="1:7">
      <c r="A60" s="138"/>
      <c r="B60" s="166"/>
      <c r="C60" s="140"/>
      <c r="D60" s="140"/>
      <c r="E60" s="140"/>
      <c r="F60" s="140"/>
      <c r="G60" s="140"/>
    </row>
    <row r="61" spans="1:7">
      <c r="A61" s="138"/>
      <c r="B61" s="166"/>
      <c r="C61" s="140"/>
      <c r="D61" s="140"/>
      <c r="E61" s="140"/>
      <c r="F61" s="140"/>
      <c r="G61" s="140"/>
    </row>
    <row r="62" spans="1:7">
      <c r="A62" s="138"/>
      <c r="B62" s="166"/>
      <c r="C62" s="140"/>
      <c r="D62" s="140"/>
      <c r="E62" s="140"/>
      <c r="F62" s="140"/>
      <c r="G62" s="140"/>
    </row>
  </sheetData>
  <mergeCells count="28">
    <mergeCell ref="A23:B23"/>
    <mergeCell ref="A24:B24"/>
    <mergeCell ref="A25:B25"/>
    <mergeCell ref="A26:C26"/>
    <mergeCell ref="F13:F16"/>
    <mergeCell ref="L13:L16"/>
    <mergeCell ref="A18:B18"/>
    <mergeCell ref="A19:L19"/>
    <mergeCell ref="L20:L21"/>
    <mergeCell ref="A22:B22"/>
    <mergeCell ref="A12:A17"/>
    <mergeCell ref="B12:B17"/>
    <mergeCell ref="C12:C16"/>
    <mergeCell ref="D12:D16"/>
    <mergeCell ref="E12:E16"/>
    <mergeCell ref="A5:L5"/>
    <mergeCell ref="A6:L6"/>
    <mergeCell ref="A7:H7"/>
    <mergeCell ref="A10:B10"/>
    <mergeCell ref="A11:L11"/>
    <mergeCell ref="K1:L1"/>
    <mergeCell ref="A2:L2"/>
    <mergeCell ref="A3:A4"/>
    <mergeCell ref="B3:B4"/>
    <mergeCell ref="C3:C4"/>
    <mergeCell ref="D3:G3"/>
    <mergeCell ref="H3:K3"/>
    <mergeCell ref="L3:L4"/>
  </mergeCells>
  <printOptions gridLines="1"/>
  <pageMargins left="0.51181102362204722" right="0.51181102362204722" top="0.31496062992125984" bottom="0.35433070866141736" header="0.31496062992125984" footer="0.31496062992125984"/>
  <pageSetup paperSize="9" scale="42" fitToHeight="2" orientation="landscape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59"/>
  <sheetViews>
    <sheetView topLeftCell="A7" zoomScale="60" zoomScaleNormal="60" workbookViewId="0">
      <selection activeCell="H15" sqref="H15"/>
    </sheetView>
  </sheetViews>
  <sheetFormatPr defaultRowHeight="15.75"/>
  <cols>
    <col min="1" max="1" width="7.375" style="146" customWidth="1"/>
    <col min="2" max="2" width="79.375" style="56" customWidth="1"/>
    <col min="3" max="3" width="18.875" style="151" customWidth="1"/>
    <col min="4" max="4" width="11.375" style="151" customWidth="1"/>
    <col min="5" max="5" width="12" style="151" customWidth="1"/>
    <col min="6" max="6" width="15.125" style="151" customWidth="1"/>
    <col min="7" max="7" width="11.375" style="151" customWidth="1"/>
    <col min="8" max="10" width="16.375" style="151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8.875" style="56" customWidth="1"/>
    <col min="260" max="260" width="11.375" style="56" customWidth="1"/>
    <col min="261" max="261" width="12" style="56" customWidth="1"/>
    <col min="262" max="262" width="15.125" style="56" customWidth="1"/>
    <col min="263" max="263" width="11.375" style="56" customWidth="1"/>
    <col min="264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8.875" style="56" customWidth="1"/>
    <col min="516" max="516" width="11.375" style="56" customWidth="1"/>
    <col min="517" max="517" width="12" style="56" customWidth="1"/>
    <col min="518" max="518" width="15.125" style="56" customWidth="1"/>
    <col min="519" max="519" width="11.375" style="56" customWidth="1"/>
    <col min="520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8.875" style="56" customWidth="1"/>
    <col min="772" max="772" width="11.375" style="56" customWidth="1"/>
    <col min="773" max="773" width="12" style="56" customWidth="1"/>
    <col min="774" max="774" width="15.125" style="56" customWidth="1"/>
    <col min="775" max="775" width="11.375" style="56" customWidth="1"/>
    <col min="776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8.875" style="56" customWidth="1"/>
    <col min="1028" max="1028" width="11.375" style="56" customWidth="1"/>
    <col min="1029" max="1029" width="12" style="56" customWidth="1"/>
    <col min="1030" max="1030" width="15.125" style="56" customWidth="1"/>
    <col min="1031" max="1031" width="11.375" style="56" customWidth="1"/>
    <col min="1032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8.875" style="56" customWidth="1"/>
    <col min="1284" max="1284" width="11.375" style="56" customWidth="1"/>
    <col min="1285" max="1285" width="12" style="56" customWidth="1"/>
    <col min="1286" max="1286" width="15.125" style="56" customWidth="1"/>
    <col min="1287" max="1287" width="11.375" style="56" customWidth="1"/>
    <col min="1288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8.875" style="56" customWidth="1"/>
    <col min="1540" max="1540" width="11.375" style="56" customWidth="1"/>
    <col min="1541" max="1541" width="12" style="56" customWidth="1"/>
    <col min="1542" max="1542" width="15.125" style="56" customWidth="1"/>
    <col min="1543" max="1543" width="11.375" style="56" customWidth="1"/>
    <col min="1544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8.875" style="56" customWidth="1"/>
    <col min="1796" max="1796" width="11.375" style="56" customWidth="1"/>
    <col min="1797" max="1797" width="12" style="56" customWidth="1"/>
    <col min="1798" max="1798" width="15.125" style="56" customWidth="1"/>
    <col min="1799" max="1799" width="11.375" style="56" customWidth="1"/>
    <col min="1800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8.875" style="56" customWidth="1"/>
    <col min="2052" max="2052" width="11.375" style="56" customWidth="1"/>
    <col min="2053" max="2053" width="12" style="56" customWidth="1"/>
    <col min="2054" max="2054" width="15.125" style="56" customWidth="1"/>
    <col min="2055" max="2055" width="11.375" style="56" customWidth="1"/>
    <col min="2056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8.875" style="56" customWidth="1"/>
    <col min="2308" max="2308" width="11.375" style="56" customWidth="1"/>
    <col min="2309" max="2309" width="12" style="56" customWidth="1"/>
    <col min="2310" max="2310" width="15.125" style="56" customWidth="1"/>
    <col min="2311" max="2311" width="11.375" style="56" customWidth="1"/>
    <col min="2312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8.875" style="56" customWidth="1"/>
    <col min="2564" max="2564" width="11.375" style="56" customWidth="1"/>
    <col min="2565" max="2565" width="12" style="56" customWidth="1"/>
    <col min="2566" max="2566" width="15.125" style="56" customWidth="1"/>
    <col min="2567" max="2567" width="11.375" style="56" customWidth="1"/>
    <col min="2568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8.875" style="56" customWidth="1"/>
    <col min="2820" max="2820" width="11.375" style="56" customWidth="1"/>
    <col min="2821" max="2821" width="12" style="56" customWidth="1"/>
    <col min="2822" max="2822" width="15.125" style="56" customWidth="1"/>
    <col min="2823" max="2823" width="11.375" style="56" customWidth="1"/>
    <col min="2824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8.875" style="56" customWidth="1"/>
    <col min="3076" max="3076" width="11.375" style="56" customWidth="1"/>
    <col min="3077" max="3077" width="12" style="56" customWidth="1"/>
    <col min="3078" max="3078" width="15.125" style="56" customWidth="1"/>
    <col min="3079" max="3079" width="11.375" style="56" customWidth="1"/>
    <col min="3080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8.875" style="56" customWidth="1"/>
    <col min="3332" max="3332" width="11.375" style="56" customWidth="1"/>
    <col min="3333" max="3333" width="12" style="56" customWidth="1"/>
    <col min="3334" max="3334" width="15.125" style="56" customWidth="1"/>
    <col min="3335" max="3335" width="11.375" style="56" customWidth="1"/>
    <col min="3336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8.875" style="56" customWidth="1"/>
    <col min="3588" max="3588" width="11.375" style="56" customWidth="1"/>
    <col min="3589" max="3589" width="12" style="56" customWidth="1"/>
    <col min="3590" max="3590" width="15.125" style="56" customWidth="1"/>
    <col min="3591" max="3591" width="11.375" style="56" customWidth="1"/>
    <col min="3592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8.875" style="56" customWidth="1"/>
    <col min="3844" max="3844" width="11.375" style="56" customWidth="1"/>
    <col min="3845" max="3845" width="12" style="56" customWidth="1"/>
    <col min="3846" max="3846" width="15.125" style="56" customWidth="1"/>
    <col min="3847" max="3847" width="11.375" style="56" customWidth="1"/>
    <col min="3848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8.875" style="56" customWidth="1"/>
    <col min="4100" max="4100" width="11.375" style="56" customWidth="1"/>
    <col min="4101" max="4101" width="12" style="56" customWidth="1"/>
    <col min="4102" max="4102" width="15.125" style="56" customWidth="1"/>
    <col min="4103" max="4103" width="11.375" style="56" customWidth="1"/>
    <col min="4104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8.875" style="56" customWidth="1"/>
    <col min="4356" max="4356" width="11.375" style="56" customWidth="1"/>
    <col min="4357" max="4357" width="12" style="56" customWidth="1"/>
    <col min="4358" max="4358" width="15.125" style="56" customWidth="1"/>
    <col min="4359" max="4359" width="11.375" style="56" customWidth="1"/>
    <col min="4360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8.875" style="56" customWidth="1"/>
    <col min="4612" max="4612" width="11.375" style="56" customWidth="1"/>
    <col min="4613" max="4613" width="12" style="56" customWidth="1"/>
    <col min="4614" max="4614" width="15.125" style="56" customWidth="1"/>
    <col min="4615" max="4615" width="11.375" style="56" customWidth="1"/>
    <col min="4616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8.875" style="56" customWidth="1"/>
    <col min="4868" max="4868" width="11.375" style="56" customWidth="1"/>
    <col min="4869" max="4869" width="12" style="56" customWidth="1"/>
    <col min="4870" max="4870" width="15.125" style="56" customWidth="1"/>
    <col min="4871" max="4871" width="11.375" style="56" customWidth="1"/>
    <col min="4872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8.875" style="56" customWidth="1"/>
    <col min="5124" max="5124" width="11.375" style="56" customWidth="1"/>
    <col min="5125" max="5125" width="12" style="56" customWidth="1"/>
    <col min="5126" max="5126" width="15.125" style="56" customWidth="1"/>
    <col min="5127" max="5127" width="11.375" style="56" customWidth="1"/>
    <col min="5128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8.875" style="56" customWidth="1"/>
    <col min="5380" max="5380" width="11.375" style="56" customWidth="1"/>
    <col min="5381" max="5381" width="12" style="56" customWidth="1"/>
    <col min="5382" max="5382" width="15.125" style="56" customWidth="1"/>
    <col min="5383" max="5383" width="11.375" style="56" customWidth="1"/>
    <col min="5384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8.875" style="56" customWidth="1"/>
    <col min="5636" max="5636" width="11.375" style="56" customWidth="1"/>
    <col min="5637" max="5637" width="12" style="56" customWidth="1"/>
    <col min="5638" max="5638" width="15.125" style="56" customWidth="1"/>
    <col min="5639" max="5639" width="11.375" style="56" customWidth="1"/>
    <col min="5640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8.875" style="56" customWidth="1"/>
    <col min="5892" max="5892" width="11.375" style="56" customWidth="1"/>
    <col min="5893" max="5893" width="12" style="56" customWidth="1"/>
    <col min="5894" max="5894" width="15.125" style="56" customWidth="1"/>
    <col min="5895" max="5895" width="11.375" style="56" customWidth="1"/>
    <col min="5896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8.875" style="56" customWidth="1"/>
    <col min="6148" max="6148" width="11.375" style="56" customWidth="1"/>
    <col min="6149" max="6149" width="12" style="56" customWidth="1"/>
    <col min="6150" max="6150" width="15.125" style="56" customWidth="1"/>
    <col min="6151" max="6151" width="11.375" style="56" customWidth="1"/>
    <col min="6152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8.875" style="56" customWidth="1"/>
    <col min="6404" max="6404" width="11.375" style="56" customWidth="1"/>
    <col min="6405" max="6405" width="12" style="56" customWidth="1"/>
    <col min="6406" max="6406" width="15.125" style="56" customWidth="1"/>
    <col min="6407" max="6407" width="11.375" style="56" customWidth="1"/>
    <col min="6408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8.875" style="56" customWidth="1"/>
    <col min="6660" max="6660" width="11.375" style="56" customWidth="1"/>
    <col min="6661" max="6661" width="12" style="56" customWidth="1"/>
    <col min="6662" max="6662" width="15.125" style="56" customWidth="1"/>
    <col min="6663" max="6663" width="11.375" style="56" customWidth="1"/>
    <col min="6664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8.875" style="56" customWidth="1"/>
    <col min="6916" max="6916" width="11.375" style="56" customWidth="1"/>
    <col min="6917" max="6917" width="12" style="56" customWidth="1"/>
    <col min="6918" max="6918" width="15.125" style="56" customWidth="1"/>
    <col min="6919" max="6919" width="11.375" style="56" customWidth="1"/>
    <col min="6920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8.875" style="56" customWidth="1"/>
    <col min="7172" max="7172" width="11.375" style="56" customWidth="1"/>
    <col min="7173" max="7173" width="12" style="56" customWidth="1"/>
    <col min="7174" max="7174" width="15.125" style="56" customWidth="1"/>
    <col min="7175" max="7175" width="11.375" style="56" customWidth="1"/>
    <col min="7176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8.875" style="56" customWidth="1"/>
    <col min="7428" max="7428" width="11.375" style="56" customWidth="1"/>
    <col min="7429" max="7429" width="12" style="56" customWidth="1"/>
    <col min="7430" max="7430" width="15.125" style="56" customWidth="1"/>
    <col min="7431" max="7431" width="11.375" style="56" customWidth="1"/>
    <col min="7432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8.875" style="56" customWidth="1"/>
    <col min="7684" max="7684" width="11.375" style="56" customWidth="1"/>
    <col min="7685" max="7685" width="12" style="56" customWidth="1"/>
    <col min="7686" max="7686" width="15.125" style="56" customWidth="1"/>
    <col min="7687" max="7687" width="11.375" style="56" customWidth="1"/>
    <col min="7688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8.875" style="56" customWidth="1"/>
    <col min="7940" max="7940" width="11.375" style="56" customWidth="1"/>
    <col min="7941" max="7941" width="12" style="56" customWidth="1"/>
    <col min="7942" max="7942" width="15.125" style="56" customWidth="1"/>
    <col min="7943" max="7943" width="11.375" style="56" customWidth="1"/>
    <col min="7944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8.875" style="56" customWidth="1"/>
    <col min="8196" max="8196" width="11.375" style="56" customWidth="1"/>
    <col min="8197" max="8197" width="12" style="56" customWidth="1"/>
    <col min="8198" max="8198" width="15.125" style="56" customWidth="1"/>
    <col min="8199" max="8199" width="11.375" style="56" customWidth="1"/>
    <col min="8200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8.875" style="56" customWidth="1"/>
    <col min="8452" max="8452" width="11.375" style="56" customWidth="1"/>
    <col min="8453" max="8453" width="12" style="56" customWidth="1"/>
    <col min="8454" max="8454" width="15.125" style="56" customWidth="1"/>
    <col min="8455" max="8455" width="11.375" style="56" customWidth="1"/>
    <col min="8456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8.875" style="56" customWidth="1"/>
    <col min="8708" max="8708" width="11.375" style="56" customWidth="1"/>
    <col min="8709" max="8709" width="12" style="56" customWidth="1"/>
    <col min="8710" max="8710" width="15.125" style="56" customWidth="1"/>
    <col min="8711" max="8711" width="11.375" style="56" customWidth="1"/>
    <col min="8712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8.875" style="56" customWidth="1"/>
    <col min="8964" max="8964" width="11.375" style="56" customWidth="1"/>
    <col min="8965" max="8965" width="12" style="56" customWidth="1"/>
    <col min="8966" max="8966" width="15.125" style="56" customWidth="1"/>
    <col min="8967" max="8967" width="11.375" style="56" customWidth="1"/>
    <col min="8968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8.875" style="56" customWidth="1"/>
    <col min="9220" max="9220" width="11.375" style="56" customWidth="1"/>
    <col min="9221" max="9221" width="12" style="56" customWidth="1"/>
    <col min="9222" max="9222" width="15.125" style="56" customWidth="1"/>
    <col min="9223" max="9223" width="11.375" style="56" customWidth="1"/>
    <col min="9224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8.875" style="56" customWidth="1"/>
    <col min="9476" max="9476" width="11.375" style="56" customWidth="1"/>
    <col min="9477" max="9477" width="12" style="56" customWidth="1"/>
    <col min="9478" max="9478" width="15.125" style="56" customWidth="1"/>
    <col min="9479" max="9479" width="11.375" style="56" customWidth="1"/>
    <col min="9480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8.875" style="56" customWidth="1"/>
    <col min="9732" max="9732" width="11.375" style="56" customWidth="1"/>
    <col min="9733" max="9733" width="12" style="56" customWidth="1"/>
    <col min="9734" max="9734" width="15.125" style="56" customWidth="1"/>
    <col min="9735" max="9735" width="11.375" style="56" customWidth="1"/>
    <col min="9736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8.875" style="56" customWidth="1"/>
    <col min="9988" max="9988" width="11.375" style="56" customWidth="1"/>
    <col min="9989" max="9989" width="12" style="56" customWidth="1"/>
    <col min="9990" max="9990" width="15.125" style="56" customWidth="1"/>
    <col min="9991" max="9991" width="11.375" style="56" customWidth="1"/>
    <col min="9992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8.875" style="56" customWidth="1"/>
    <col min="10244" max="10244" width="11.375" style="56" customWidth="1"/>
    <col min="10245" max="10245" width="12" style="56" customWidth="1"/>
    <col min="10246" max="10246" width="15.125" style="56" customWidth="1"/>
    <col min="10247" max="10247" width="11.375" style="56" customWidth="1"/>
    <col min="10248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8.875" style="56" customWidth="1"/>
    <col min="10500" max="10500" width="11.375" style="56" customWidth="1"/>
    <col min="10501" max="10501" width="12" style="56" customWidth="1"/>
    <col min="10502" max="10502" width="15.125" style="56" customWidth="1"/>
    <col min="10503" max="10503" width="11.375" style="56" customWidth="1"/>
    <col min="10504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8.875" style="56" customWidth="1"/>
    <col min="10756" max="10756" width="11.375" style="56" customWidth="1"/>
    <col min="10757" max="10757" width="12" style="56" customWidth="1"/>
    <col min="10758" max="10758" width="15.125" style="56" customWidth="1"/>
    <col min="10759" max="10759" width="11.375" style="56" customWidth="1"/>
    <col min="10760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8.875" style="56" customWidth="1"/>
    <col min="11012" max="11012" width="11.375" style="56" customWidth="1"/>
    <col min="11013" max="11013" width="12" style="56" customWidth="1"/>
    <col min="11014" max="11014" width="15.125" style="56" customWidth="1"/>
    <col min="11015" max="11015" width="11.375" style="56" customWidth="1"/>
    <col min="11016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8.875" style="56" customWidth="1"/>
    <col min="11268" max="11268" width="11.375" style="56" customWidth="1"/>
    <col min="11269" max="11269" width="12" style="56" customWidth="1"/>
    <col min="11270" max="11270" width="15.125" style="56" customWidth="1"/>
    <col min="11271" max="11271" width="11.375" style="56" customWidth="1"/>
    <col min="11272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8.875" style="56" customWidth="1"/>
    <col min="11524" max="11524" width="11.375" style="56" customWidth="1"/>
    <col min="11525" max="11525" width="12" style="56" customWidth="1"/>
    <col min="11526" max="11526" width="15.125" style="56" customWidth="1"/>
    <col min="11527" max="11527" width="11.375" style="56" customWidth="1"/>
    <col min="11528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8.875" style="56" customWidth="1"/>
    <col min="11780" max="11780" width="11.375" style="56" customWidth="1"/>
    <col min="11781" max="11781" width="12" style="56" customWidth="1"/>
    <col min="11782" max="11782" width="15.125" style="56" customWidth="1"/>
    <col min="11783" max="11783" width="11.375" style="56" customWidth="1"/>
    <col min="11784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8.875" style="56" customWidth="1"/>
    <col min="12036" max="12036" width="11.375" style="56" customWidth="1"/>
    <col min="12037" max="12037" width="12" style="56" customWidth="1"/>
    <col min="12038" max="12038" width="15.125" style="56" customWidth="1"/>
    <col min="12039" max="12039" width="11.375" style="56" customWidth="1"/>
    <col min="12040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8.875" style="56" customWidth="1"/>
    <col min="12292" max="12292" width="11.375" style="56" customWidth="1"/>
    <col min="12293" max="12293" width="12" style="56" customWidth="1"/>
    <col min="12294" max="12294" width="15.125" style="56" customWidth="1"/>
    <col min="12295" max="12295" width="11.375" style="56" customWidth="1"/>
    <col min="12296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8.875" style="56" customWidth="1"/>
    <col min="12548" max="12548" width="11.375" style="56" customWidth="1"/>
    <col min="12549" max="12549" width="12" style="56" customWidth="1"/>
    <col min="12550" max="12550" width="15.125" style="56" customWidth="1"/>
    <col min="12551" max="12551" width="11.375" style="56" customWidth="1"/>
    <col min="12552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8.875" style="56" customWidth="1"/>
    <col min="12804" max="12804" width="11.375" style="56" customWidth="1"/>
    <col min="12805" max="12805" width="12" style="56" customWidth="1"/>
    <col min="12806" max="12806" width="15.125" style="56" customWidth="1"/>
    <col min="12807" max="12807" width="11.375" style="56" customWidth="1"/>
    <col min="12808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8.875" style="56" customWidth="1"/>
    <col min="13060" max="13060" width="11.375" style="56" customWidth="1"/>
    <col min="13061" max="13061" width="12" style="56" customWidth="1"/>
    <col min="13062" max="13062" width="15.125" style="56" customWidth="1"/>
    <col min="13063" max="13063" width="11.375" style="56" customWidth="1"/>
    <col min="13064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8.875" style="56" customWidth="1"/>
    <col min="13316" max="13316" width="11.375" style="56" customWidth="1"/>
    <col min="13317" max="13317" width="12" style="56" customWidth="1"/>
    <col min="13318" max="13318" width="15.125" style="56" customWidth="1"/>
    <col min="13319" max="13319" width="11.375" style="56" customWidth="1"/>
    <col min="13320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8.875" style="56" customWidth="1"/>
    <col min="13572" max="13572" width="11.375" style="56" customWidth="1"/>
    <col min="13573" max="13573" width="12" style="56" customWidth="1"/>
    <col min="13574" max="13574" width="15.125" style="56" customWidth="1"/>
    <col min="13575" max="13575" width="11.375" style="56" customWidth="1"/>
    <col min="13576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8.875" style="56" customWidth="1"/>
    <col min="13828" max="13828" width="11.375" style="56" customWidth="1"/>
    <col min="13829" max="13829" width="12" style="56" customWidth="1"/>
    <col min="13830" max="13830" width="15.125" style="56" customWidth="1"/>
    <col min="13831" max="13831" width="11.375" style="56" customWidth="1"/>
    <col min="13832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8.875" style="56" customWidth="1"/>
    <col min="14084" max="14084" width="11.375" style="56" customWidth="1"/>
    <col min="14085" max="14085" width="12" style="56" customWidth="1"/>
    <col min="14086" max="14086" width="15.125" style="56" customWidth="1"/>
    <col min="14087" max="14087" width="11.375" style="56" customWidth="1"/>
    <col min="14088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8.875" style="56" customWidth="1"/>
    <col min="14340" max="14340" width="11.375" style="56" customWidth="1"/>
    <col min="14341" max="14341" width="12" style="56" customWidth="1"/>
    <col min="14342" max="14342" width="15.125" style="56" customWidth="1"/>
    <col min="14343" max="14343" width="11.375" style="56" customWidth="1"/>
    <col min="14344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8.875" style="56" customWidth="1"/>
    <col min="14596" max="14596" width="11.375" style="56" customWidth="1"/>
    <col min="14597" max="14597" width="12" style="56" customWidth="1"/>
    <col min="14598" max="14598" width="15.125" style="56" customWidth="1"/>
    <col min="14599" max="14599" width="11.375" style="56" customWidth="1"/>
    <col min="14600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8.875" style="56" customWidth="1"/>
    <col min="14852" max="14852" width="11.375" style="56" customWidth="1"/>
    <col min="14853" max="14853" width="12" style="56" customWidth="1"/>
    <col min="14854" max="14854" width="15.125" style="56" customWidth="1"/>
    <col min="14855" max="14855" width="11.375" style="56" customWidth="1"/>
    <col min="14856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8.875" style="56" customWidth="1"/>
    <col min="15108" max="15108" width="11.375" style="56" customWidth="1"/>
    <col min="15109" max="15109" width="12" style="56" customWidth="1"/>
    <col min="15110" max="15110" width="15.125" style="56" customWidth="1"/>
    <col min="15111" max="15111" width="11.375" style="56" customWidth="1"/>
    <col min="15112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8.875" style="56" customWidth="1"/>
    <col min="15364" max="15364" width="11.375" style="56" customWidth="1"/>
    <col min="15365" max="15365" width="12" style="56" customWidth="1"/>
    <col min="15366" max="15366" width="15.125" style="56" customWidth="1"/>
    <col min="15367" max="15367" width="11.375" style="56" customWidth="1"/>
    <col min="15368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8.875" style="56" customWidth="1"/>
    <col min="15620" max="15620" width="11.375" style="56" customWidth="1"/>
    <col min="15621" max="15621" width="12" style="56" customWidth="1"/>
    <col min="15622" max="15622" width="15.125" style="56" customWidth="1"/>
    <col min="15623" max="15623" width="11.375" style="56" customWidth="1"/>
    <col min="15624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8.875" style="56" customWidth="1"/>
    <col min="15876" max="15876" width="11.375" style="56" customWidth="1"/>
    <col min="15877" max="15877" width="12" style="56" customWidth="1"/>
    <col min="15878" max="15878" width="15.125" style="56" customWidth="1"/>
    <col min="15879" max="15879" width="11.375" style="56" customWidth="1"/>
    <col min="15880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8.875" style="56" customWidth="1"/>
    <col min="16132" max="16132" width="11.375" style="56" customWidth="1"/>
    <col min="16133" max="16133" width="12" style="56" customWidth="1"/>
    <col min="16134" max="16134" width="15.125" style="56" customWidth="1"/>
    <col min="16135" max="16135" width="11.375" style="56" customWidth="1"/>
    <col min="16136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3" s="69" customFormat="1" ht="71.25" customHeight="1">
      <c r="A1" s="64"/>
      <c r="B1" s="171"/>
      <c r="C1" s="67"/>
      <c r="D1" s="67"/>
      <c r="E1" s="67"/>
      <c r="F1" s="67"/>
      <c r="G1" s="67"/>
      <c r="H1" s="172"/>
      <c r="I1" s="67"/>
      <c r="J1" s="67"/>
      <c r="K1" s="325" t="s">
        <v>395</v>
      </c>
      <c r="L1" s="325"/>
    </row>
    <row r="2" spans="1:13" s="69" customFormat="1" ht="36" customHeight="1">
      <c r="A2" s="368" t="s">
        <v>239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</row>
    <row r="3" spans="1:13" s="69" customFormat="1" ht="32.25" customHeight="1">
      <c r="A3" s="358" t="s">
        <v>55</v>
      </c>
      <c r="B3" s="358" t="s">
        <v>214</v>
      </c>
      <c r="C3" s="358" t="s">
        <v>93</v>
      </c>
      <c r="D3" s="358" t="s">
        <v>91</v>
      </c>
      <c r="E3" s="358"/>
      <c r="F3" s="358"/>
      <c r="G3" s="358"/>
      <c r="H3" s="369" t="s">
        <v>240</v>
      </c>
      <c r="I3" s="369"/>
      <c r="J3" s="369"/>
      <c r="K3" s="370"/>
      <c r="L3" s="371" t="s">
        <v>116</v>
      </c>
    </row>
    <row r="4" spans="1:13" s="69" customFormat="1" ht="37.5" customHeight="1">
      <c r="A4" s="358"/>
      <c r="B4" s="358"/>
      <c r="C4" s="358"/>
      <c r="D4" s="48" t="s">
        <v>93</v>
      </c>
      <c r="E4" s="48" t="s">
        <v>216</v>
      </c>
      <c r="F4" s="48" t="s">
        <v>95</v>
      </c>
      <c r="G4" s="48" t="s">
        <v>96</v>
      </c>
      <c r="H4" s="48">
        <v>2018</v>
      </c>
      <c r="I4" s="48">
        <v>2019</v>
      </c>
      <c r="J4" s="48">
        <v>2020</v>
      </c>
      <c r="K4" s="48" t="s">
        <v>117</v>
      </c>
      <c r="L4" s="371"/>
    </row>
    <row r="5" spans="1:13" s="69" customFormat="1" ht="37.5" customHeight="1">
      <c r="A5" s="372" t="s">
        <v>368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4"/>
    </row>
    <row r="6" spans="1:13" ht="27" customHeight="1">
      <c r="A6" s="352" t="s">
        <v>369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</row>
    <row r="7" spans="1:13" ht="27" customHeight="1">
      <c r="A7" s="456" t="s">
        <v>370</v>
      </c>
      <c r="B7" s="457"/>
      <c r="C7" s="457"/>
      <c r="D7" s="457"/>
      <c r="E7" s="457"/>
      <c r="F7" s="457"/>
      <c r="G7" s="457"/>
      <c r="H7" s="457"/>
      <c r="I7" s="457"/>
      <c r="J7" s="457"/>
      <c r="K7" s="457"/>
      <c r="L7" s="458"/>
    </row>
    <row r="8" spans="1:13" ht="57" customHeight="1">
      <c r="A8" s="418" t="s">
        <v>341</v>
      </c>
      <c r="B8" s="352" t="s">
        <v>371</v>
      </c>
      <c r="C8" s="358" t="s">
        <v>517</v>
      </c>
      <c r="D8" s="418" t="s">
        <v>221</v>
      </c>
      <c r="E8" s="358" t="s">
        <v>343</v>
      </c>
      <c r="F8" s="418" t="s">
        <v>372</v>
      </c>
      <c r="G8" s="52">
        <v>121</v>
      </c>
      <c r="H8" s="173">
        <v>4854.4799999999996</v>
      </c>
      <c r="I8" s="173">
        <v>4854.4799999999996</v>
      </c>
      <c r="J8" s="173">
        <v>4854.4799999999996</v>
      </c>
      <c r="K8" s="174">
        <f t="shared" ref="K8:K18" si="0">SUM(H8:J8)</f>
        <v>14563.439999999999</v>
      </c>
      <c r="L8" s="352" t="s">
        <v>373</v>
      </c>
    </row>
    <row r="9" spans="1:13" ht="57" customHeight="1">
      <c r="A9" s="418"/>
      <c r="B9" s="352"/>
      <c r="C9" s="358"/>
      <c r="D9" s="418"/>
      <c r="E9" s="358"/>
      <c r="F9" s="459"/>
      <c r="G9" s="52">
        <v>129</v>
      </c>
      <c r="H9" s="173">
        <v>1466.0530000000001</v>
      </c>
      <c r="I9" s="173">
        <v>1466.0530000000001</v>
      </c>
      <c r="J9" s="173">
        <v>1466.0530000000001</v>
      </c>
      <c r="K9" s="174">
        <f t="shared" si="0"/>
        <v>4398.1590000000006</v>
      </c>
      <c r="L9" s="352"/>
    </row>
    <row r="10" spans="1:13" ht="44.25" customHeight="1">
      <c r="A10" s="418"/>
      <c r="B10" s="352"/>
      <c r="C10" s="358"/>
      <c r="D10" s="418"/>
      <c r="E10" s="358"/>
      <c r="F10" s="418"/>
      <c r="G10" s="52">
        <v>122</v>
      </c>
      <c r="H10" s="173">
        <v>780.91</v>
      </c>
      <c r="I10" s="173">
        <v>780.91</v>
      </c>
      <c r="J10" s="173">
        <v>780.91</v>
      </c>
      <c r="K10" s="174">
        <f t="shared" si="0"/>
        <v>2342.73</v>
      </c>
      <c r="L10" s="352"/>
    </row>
    <row r="11" spans="1:13" ht="30.75" customHeight="1">
      <c r="A11" s="418"/>
      <c r="B11" s="352"/>
      <c r="C11" s="358"/>
      <c r="D11" s="418"/>
      <c r="E11" s="358"/>
      <c r="F11" s="418"/>
      <c r="G11" s="52">
        <v>244</v>
      </c>
      <c r="H11" s="173">
        <v>62.88</v>
      </c>
      <c r="I11" s="173">
        <v>62.88</v>
      </c>
      <c r="J11" s="173">
        <v>62.88</v>
      </c>
      <c r="K11" s="174">
        <f t="shared" si="0"/>
        <v>188.64000000000001</v>
      </c>
      <c r="L11" s="352"/>
    </row>
    <row r="12" spans="1:13" ht="66" customHeight="1">
      <c r="A12" s="430" t="s">
        <v>347</v>
      </c>
      <c r="B12" s="413" t="s">
        <v>374</v>
      </c>
      <c r="C12" s="355" t="s">
        <v>517</v>
      </c>
      <c r="D12" s="400" t="s">
        <v>221</v>
      </c>
      <c r="E12" s="400" t="s">
        <v>343</v>
      </c>
      <c r="F12" s="400" t="s">
        <v>375</v>
      </c>
      <c r="G12" s="124">
        <v>111</v>
      </c>
      <c r="H12" s="175">
        <v>22397.262999999999</v>
      </c>
      <c r="I12" s="175">
        <v>22397.262999999999</v>
      </c>
      <c r="J12" s="175">
        <v>22397.262999999999</v>
      </c>
      <c r="K12" s="174">
        <f t="shared" si="0"/>
        <v>67191.78899999999</v>
      </c>
      <c r="L12" s="355" t="s">
        <v>376</v>
      </c>
    </row>
    <row r="13" spans="1:13" ht="66" customHeight="1">
      <c r="A13" s="430"/>
      <c r="B13" s="447"/>
      <c r="C13" s="356"/>
      <c r="D13" s="401"/>
      <c r="E13" s="401"/>
      <c r="F13" s="455"/>
      <c r="G13" s="124">
        <v>119</v>
      </c>
      <c r="H13" s="175">
        <v>6763.973</v>
      </c>
      <c r="I13" s="175">
        <v>6763.973</v>
      </c>
      <c r="J13" s="175">
        <v>6763.973</v>
      </c>
      <c r="K13" s="174">
        <f t="shared" si="0"/>
        <v>20291.919000000002</v>
      </c>
      <c r="L13" s="356"/>
    </row>
    <row r="14" spans="1:13" ht="96" customHeight="1">
      <c r="A14" s="430"/>
      <c r="B14" s="447"/>
      <c r="C14" s="356"/>
      <c r="D14" s="401"/>
      <c r="E14" s="401"/>
      <c r="F14" s="455"/>
      <c r="G14" s="124">
        <v>112</v>
      </c>
      <c r="H14" s="175">
        <v>1994.26</v>
      </c>
      <c r="I14" s="175">
        <v>1994.26</v>
      </c>
      <c r="J14" s="175">
        <v>1994.26</v>
      </c>
      <c r="K14" s="174">
        <f t="shared" si="0"/>
        <v>5982.78</v>
      </c>
      <c r="L14" s="356"/>
      <c r="M14" s="161"/>
    </row>
    <row r="15" spans="1:13" ht="83.25" customHeight="1">
      <c r="A15" s="430"/>
      <c r="B15" s="447"/>
      <c r="C15" s="356"/>
      <c r="D15" s="401"/>
      <c r="E15" s="401"/>
      <c r="F15" s="455"/>
      <c r="G15" s="124">
        <v>244</v>
      </c>
      <c r="H15" s="175">
        <v>7734.9719999999998</v>
      </c>
      <c r="I15" s="175">
        <v>7315.58</v>
      </c>
      <c r="J15" s="175">
        <v>7315.58</v>
      </c>
      <c r="K15" s="174">
        <f t="shared" si="0"/>
        <v>22366.131999999998</v>
      </c>
      <c r="L15" s="356"/>
      <c r="M15" s="161"/>
    </row>
    <row r="16" spans="1:13" ht="83.25" customHeight="1">
      <c r="A16" s="430"/>
      <c r="B16" s="447"/>
      <c r="C16" s="356"/>
      <c r="D16" s="401"/>
      <c r="E16" s="401"/>
      <c r="F16" s="455"/>
      <c r="G16" s="124">
        <v>831</v>
      </c>
      <c r="H16" s="175">
        <v>2</v>
      </c>
      <c r="I16" s="175">
        <v>0</v>
      </c>
      <c r="J16" s="175">
        <v>0</v>
      </c>
      <c r="K16" s="174">
        <f t="shared" si="0"/>
        <v>2</v>
      </c>
      <c r="L16" s="356"/>
      <c r="M16" s="161"/>
    </row>
    <row r="17" spans="1:13" ht="83.25" customHeight="1">
      <c r="A17" s="430"/>
      <c r="B17" s="447"/>
      <c r="C17" s="356"/>
      <c r="D17" s="401"/>
      <c r="E17" s="401"/>
      <c r="F17" s="455"/>
      <c r="G17" s="124">
        <v>852</v>
      </c>
      <c r="H17" s="175">
        <v>5</v>
      </c>
      <c r="I17" s="175">
        <v>5</v>
      </c>
      <c r="J17" s="175">
        <v>5</v>
      </c>
      <c r="K17" s="174">
        <f t="shared" si="0"/>
        <v>15</v>
      </c>
      <c r="L17" s="356"/>
      <c r="M17" s="161"/>
    </row>
    <row r="18" spans="1:13" ht="43.5" customHeight="1">
      <c r="A18" s="430"/>
      <c r="B18" s="414"/>
      <c r="C18" s="357"/>
      <c r="D18" s="402"/>
      <c r="E18" s="402"/>
      <c r="F18" s="463"/>
      <c r="G18" s="124">
        <v>853</v>
      </c>
      <c r="H18" s="175">
        <v>10</v>
      </c>
      <c r="I18" s="175">
        <v>10</v>
      </c>
      <c r="J18" s="175">
        <v>10</v>
      </c>
      <c r="K18" s="174">
        <f t="shared" si="0"/>
        <v>30</v>
      </c>
      <c r="L18" s="357"/>
      <c r="M18" s="161"/>
    </row>
    <row r="19" spans="1:13" ht="48.75" customHeight="1">
      <c r="A19" s="460" t="s">
        <v>377</v>
      </c>
      <c r="B19" s="461"/>
      <c r="C19" s="461"/>
      <c r="D19" s="461"/>
      <c r="E19" s="461"/>
      <c r="F19" s="461"/>
      <c r="G19" s="461"/>
      <c r="H19" s="461"/>
      <c r="I19" s="461"/>
      <c r="J19" s="461"/>
      <c r="K19" s="461"/>
      <c r="L19" s="462"/>
    </row>
    <row r="20" spans="1:13" ht="92.25" customHeight="1">
      <c r="A20" s="93" t="s">
        <v>378</v>
      </c>
      <c r="B20" s="51" t="s">
        <v>379</v>
      </c>
      <c r="C20" s="274" t="s">
        <v>517</v>
      </c>
      <c r="D20" s="54" t="s">
        <v>221</v>
      </c>
      <c r="E20" s="54" t="s">
        <v>343</v>
      </c>
      <c r="F20" s="54" t="s">
        <v>380</v>
      </c>
      <c r="G20" s="54" t="s">
        <v>357</v>
      </c>
      <c r="H20" s="291">
        <v>0</v>
      </c>
      <c r="I20" s="291">
        <v>0</v>
      </c>
      <c r="J20" s="291">
        <v>0</v>
      </c>
      <c r="K20" s="97">
        <f>SUM(H20:J20)</f>
        <v>0</v>
      </c>
      <c r="L20" s="88" t="s">
        <v>381</v>
      </c>
    </row>
    <row r="21" spans="1:13" s="126" customFormat="1" ht="22.5" customHeight="1">
      <c r="A21" s="446" t="s">
        <v>333</v>
      </c>
      <c r="B21" s="446"/>
      <c r="C21" s="48"/>
      <c r="D21" s="71"/>
      <c r="E21" s="48"/>
      <c r="F21" s="48"/>
      <c r="G21" s="48"/>
      <c r="H21" s="125">
        <f>SUM(H8:H20)</f>
        <v>46071.791000000005</v>
      </c>
      <c r="I21" s="125">
        <f>SUM(I8:I20)</f>
        <v>45650.399000000005</v>
      </c>
      <c r="J21" s="125">
        <f>SUM(J8:J20)</f>
        <v>45650.399000000005</v>
      </c>
      <c r="K21" s="125">
        <f>SUM(K8:K20)</f>
        <v>137372.58899999998</v>
      </c>
      <c r="L21" s="52"/>
    </row>
    <row r="22" spans="1:13" ht="51.75" customHeight="1">
      <c r="A22" s="454"/>
      <c r="B22" s="454"/>
      <c r="C22" s="454"/>
      <c r="D22" s="164"/>
      <c r="E22" s="164"/>
      <c r="F22" s="164"/>
      <c r="G22" s="164"/>
      <c r="L22" s="165"/>
    </row>
    <row r="23" spans="1:13">
      <c r="A23" s="138"/>
      <c r="B23" s="176"/>
      <c r="C23" s="140"/>
      <c r="D23" s="140"/>
      <c r="E23" s="140"/>
      <c r="F23" s="140"/>
      <c r="G23" s="140"/>
    </row>
    <row r="24" spans="1:13">
      <c r="A24" s="138"/>
      <c r="B24" s="176"/>
      <c r="C24" s="140"/>
      <c r="D24" s="140"/>
      <c r="E24" s="140"/>
      <c r="F24" s="140"/>
      <c r="G24" s="140"/>
    </row>
    <row r="25" spans="1:13">
      <c r="A25" s="138"/>
      <c r="B25" s="176"/>
      <c r="C25" s="140"/>
      <c r="D25" s="140"/>
      <c r="E25" s="140">
        <v>37889.9</v>
      </c>
      <c r="F25" s="140" t="s">
        <v>382</v>
      </c>
      <c r="G25" s="140" t="s">
        <v>383</v>
      </c>
      <c r="H25" s="177">
        <f>H8+H12+H9+H13</f>
        <v>35481.769</v>
      </c>
      <c r="I25" s="177">
        <f>I8+I12+I9+I13</f>
        <v>35481.769</v>
      </c>
      <c r="J25" s="177">
        <f>J8+J12+J9+J13</f>
        <v>35481.769</v>
      </c>
      <c r="K25" s="169">
        <f t="shared" ref="K25:K30" si="1">SUM(H25:J25)</f>
        <v>106445.307</v>
      </c>
    </row>
    <row r="26" spans="1:13">
      <c r="A26" s="138"/>
      <c r="B26" s="178"/>
      <c r="C26" s="140"/>
      <c r="D26" s="140"/>
      <c r="E26" s="140"/>
      <c r="F26" s="140"/>
      <c r="G26" s="140">
        <v>112.122</v>
      </c>
      <c r="H26" s="177">
        <f>H10+H14</f>
        <v>2775.17</v>
      </c>
      <c r="I26" s="177">
        <f>I10+I14</f>
        <v>2775.17</v>
      </c>
      <c r="J26" s="177">
        <f>J10+J14</f>
        <v>2775.17</v>
      </c>
      <c r="K26" s="169">
        <f t="shared" si="1"/>
        <v>8325.51</v>
      </c>
    </row>
    <row r="27" spans="1:13">
      <c r="A27" s="138"/>
      <c r="B27" s="166"/>
      <c r="C27" s="140"/>
      <c r="D27" s="140"/>
      <c r="E27" s="140"/>
      <c r="F27" s="140"/>
      <c r="G27" s="140">
        <v>244.852</v>
      </c>
      <c r="H27" s="177">
        <f>H11+H15+H18</f>
        <v>7807.8519999999999</v>
      </c>
      <c r="I27" s="177">
        <f>I11+I15+I18</f>
        <v>7388.46</v>
      </c>
      <c r="J27" s="177">
        <f>J11+J15+J18</f>
        <v>7388.46</v>
      </c>
      <c r="K27" s="169">
        <f t="shared" si="1"/>
        <v>22584.772000000001</v>
      </c>
    </row>
    <row r="28" spans="1:13">
      <c r="A28" s="138"/>
      <c r="B28" s="166"/>
      <c r="C28" s="140"/>
      <c r="D28" s="140"/>
      <c r="E28" s="140"/>
      <c r="F28" s="140"/>
      <c r="G28" s="140"/>
      <c r="H28" s="177">
        <f>SUM(H25:H27)</f>
        <v>46064.790999999997</v>
      </c>
      <c r="I28" s="177">
        <f>SUM(I25:I27)</f>
        <v>45645.398999999998</v>
      </c>
      <c r="J28" s="177">
        <f>SUM(J25:J27)</f>
        <v>45645.398999999998</v>
      </c>
      <c r="K28" s="169">
        <f t="shared" si="1"/>
        <v>137355.58900000001</v>
      </c>
    </row>
    <row r="29" spans="1:13">
      <c r="A29" s="138"/>
      <c r="B29" s="166"/>
      <c r="C29" s="140"/>
      <c r="D29" s="140"/>
      <c r="E29" s="140"/>
      <c r="F29" s="140"/>
      <c r="G29" s="140"/>
      <c r="H29" s="177"/>
      <c r="I29" s="177"/>
      <c r="J29" s="177"/>
      <c r="K29" s="169">
        <f t="shared" si="1"/>
        <v>0</v>
      </c>
    </row>
    <row r="30" spans="1:13">
      <c r="A30" s="138"/>
      <c r="B30" s="166"/>
      <c r="C30" s="140"/>
      <c r="D30" s="140"/>
      <c r="E30" s="140"/>
      <c r="F30" s="140"/>
      <c r="G30" s="140" t="s">
        <v>384</v>
      </c>
      <c r="H30" s="177">
        <f>H26+H27</f>
        <v>10583.022000000001</v>
      </c>
      <c r="I30" s="177">
        <f>I26+I27</f>
        <v>10163.630000000001</v>
      </c>
      <c r="J30" s="177">
        <f>J26+J27</f>
        <v>10163.630000000001</v>
      </c>
      <c r="K30" s="169">
        <f t="shared" si="1"/>
        <v>30910.282000000003</v>
      </c>
    </row>
    <row r="31" spans="1:13">
      <c r="A31" s="138"/>
      <c r="B31" s="166"/>
      <c r="C31" s="140"/>
      <c r="D31" s="140"/>
      <c r="E31" s="140"/>
      <c r="F31" s="140"/>
      <c r="G31" s="140"/>
    </row>
    <row r="32" spans="1:13">
      <c r="A32" s="138"/>
      <c r="B32" s="166"/>
      <c r="C32" s="140"/>
      <c r="D32" s="140"/>
      <c r="E32" s="140"/>
      <c r="F32" s="140"/>
      <c r="G32" s="140"/>
    </row>
    <row r="33" spans="1:7">
      <c r="A33" s="138"/>
      <c r="B33" s="166"/>
      <c r="C33" s="140"/>
      <c r="D33" s="140"/>
      <c r="E33" s="140"/>
      <c r="F33" s="140"/>
      <c r="G33" s="140"/>
    </row>
    <row r="34" spans="1:7">
      <c r="A34" s="138"/>
      <c r="B34" s="166"/>
      <c r="C34" s="140"/>
      <c r="D34" s="140"/>
      <c r="E34" s="140"/>
      <c r="F34" s="140"/>
      <c r="G34" s="140"/>
    </row>
    <row r="35" spans="1:7">
      <c r="A35" s="138"/>
      <c r="B35" s="166"/>
      <c r="C35" s="140"/>
      <c r="D35" s="140"/>
      <c r="E35" s="140"/>
      <c r="F35" s="140"/>
      <c r="G35" s="140"/>
    </row>
    <row r="36" spans="1:7">
      <c r="A36" s="138"/>
      <c r="B36" s="166"/>
      <c r="C36" s="140"/>
      <c r="D36" s="140"/>
      <c r="E36" s="140"/>
      <c r="F36" s="140"/>
      <c r="G36" s="140"/>
    </row>
    <row r="37" spans="1:7">
      <c r="A37" s="138"/>
      <c r="B37" s="166"/>
      <c r="C37" s="140"/>
      <c r="D37" s="140"/>
      <c r="E37" s="140"/>
      <c r="F37" s="140"/>
      <c r="G37" s="140"/>
    </row>
    <row r="38" spans="1:7">
      <c r="A38" s="138"/>
      <c r="B38" s="166"/>
      <c r="C38" s="140"/>
      <c r="D38" s="140"/>
      <c r="E38" s="140"/>
      <c r="F38" s="140"/>
      <c r="G38" s="140"/>
    </row>
    <row r="39" spans="1:7">
      <c r="A39" s="138"/>
      <c r="B39" s="166"/>
      <c r="C39" s="140"/>
      <c r="D39" s="140"/>
      <c r="E39" s="140"/>
      <c r="F39" s="140"/>
      <c r="G39" s="140"/>
    </row>
    <row r="40" spans="1:7">
      <c r="A40" s="138"/>
      <c r="B40" s="166"/>
      <c r="C40" s="140"/>
      <c r="D40" s="140"/>
      <c r="E40" s="140"/>
      <c r="F40" s="140"/>
      <c r="G40" s="140"/>
    </row>
    <row r="41" spans="1:7">
      <c r="A41" s="138"/>
      <c r="B41" s="166"/>
      <c r="C41" s="140"/>
      <c r="D41" s="140"/>
      <c r="E41" s="140"/>
      <c r="F41" s="140"/>
      <c r="G41" s="140"/>
    </row>
    <row r="42" spans="1:7">
      <c r="A42" s="138"/>
      <c r="B42" s="166"/>
      <c r="C42" s="140"/>
      <c r="D42" s="140"/>
      <c r="E42" s="140"/>
      <c r="F42" s="140"/>
      <c r="G42" s="179"/>
    </row>
    <row r="43" spans="1:7">
      <c r="A43" s="138"/>
      <c r="B43" s="166"/>
      <c r="C43" s="140"/>
      <c r="D43" s="140"/>
      <c r="E43" s="140"/>
      <c r="F43" s="140"/>
      <c r="G43" s="140"/>
    </row>
    <row r="44" spans="1:7">
      <c r="A44" s="138"/>
      <c r="B44" s="166"/>
      <c r="C44" s="140"/>
      <c r="D44" s="140"/>
      <c r="E44" s="140"/>
      <c r="F44" s="140"/>
      <c r="G44" s="140"/>
    </row>
    <row r="45" spans="1:7">
      <c r="A45" s="138"/>
      <c r="B45" s="166"/>
      <c r="C45" s="140"/>
      <c r="D45" s="140"/>
      <c r="E45" s="140"/>
      <c r="F45" s="140"/>
      <c r="G45" s="140"/>
    </row>
    <row r="46" spans="1:7">
      <c r="A46" s="138"/>
      <c r="B46" s="166"/>
      <c r="C46" s="140"/>
      <c r="D46" s="140"/>
      <c r="E46" s="140"/>
      <c r="F46" s="140"/>
      <c r="G46" s="140"/>
    </row>
    <row r="47" spans="1:7">
      <c r="A47" s="138"/>
      <c r="B47" s="166"/>
      <c r="C47" s="140"/>
      <c r="D47" s="140"/>
      <c r="E47" s="140"/>
      <c r="F47" s="140"/>
      <c r="G47" s="140"/>
    </row>
    <row r="48" spans="1:7">
      <c r="A48" s="138"/>
      <c r="B48" s="166"/>
      <c r="C48" s="140"/>
      <c r="D48" s="140"/>
      <c r="E48" s="140"/>
      <c r="F48" s="140"/>
      <c r="G48" s="140"/>
    </row>
    <row r="49" spans="1:7">
      <c r="A49" s="138"/>
      <c r="B49" s="166"/>
      <c r="C49" s="140"/>
      <c r="D49" s="140"/>
      <c r="E49" s="140"/>
      <c r="F49" s="140"/>
      <c r="G49" s="140"/>
    </row>
    <row r="50" spans="1:7">
      <c r="A50" s="138"/>
      <c r="B50" s="166"/>
      <c r="C50" s="140"/>
      <c r="D50" s="140"/>
      <c r="E50" s="140"/>
      <c r="F50" s="140"/>
      <c r="G50" s="140"/>
    </row>
    <row r="51" spans="1:7">
      <c r="A51" s="138"/>
      <c r="B51" s="166"/>
      <c r="C51" s="140"/>
      <c r="D51" s="140"/>
      <c r="E51" s="140"/>
      <c r="F51" s="140"/>
      <c r="G51" s="140"/>
    </row>
    <row r="52" spans="1:7">
      <c r="A52" s="138"/>
      <c r="B52" s="166"/>
      <c r="C52" s="140"/>
      <c r="D52" s="140"/>
      <c r="E52" s="140"/>
      <c r="F52" s="140"/>
      <c r="G52" s="140"/>
    </row>
    <row r="53" spans="1:7">
      <c r="A53" s="138"/>
      <c r="B53" s="166"/>
      <c r="C53" s="140"/>
      <c r="D53" s="140"/>
      <c r="E53" s="140"/>
      <c r="F53" s="140"/>
      <c r="G53" s="140"/>
    </row>
    <row r="54" spans="1:7">
      <c r="A54" s="138"/>
      <c r="B54" s="166"/>
      <c r="C54" s="140"/>
      <c r="D54" s="140"/>
      <c r="E54" s="140"/>
      <c r="F54" s="140"/>
      <c r="G54" s="140"/>
    </row>
    <row r="55" spans="1:7">
      <c r="A55" s="138"/>
      <c r="B55" s="166"/>
      <c r="C55" s="140"/>
      <c r="D55" s="140"/>
      <c r="E55" s="140"/>
      <c r="F55" s="140"/>
      <c r="G55" s="140"/>
    </row>
    <row r="56" spans="1:7">
      <c r="A56" s="138"/>
      <c r="B56" s="166"/>
      <c r="C56" s="140"/>
      <c r="D56" s="140"/>
      <c r="E56" s="140"/>
      <c r="F56" s="140"/>
      <c r="G56" s="140"/>
    </row>
    <row r="57" spans="1:7">
      <c r="A57" s="138"/>
      <c r="B57" s="166"/>
      <c r="C57" s="140"/>
      <c r="D57" s="140"/>
      <c r="E57" s="140"/>
      <c r="F57" s="140"/>
      <c r="G57" s="140"/>
    </row>
    <row r="58" spans="1:7">
      <c r="A58" s="138"/>
      <c r="B58" s="166"/>
      <c r="C58" s="140"/>
      <c r="D58" s="140"/>
      <c r="E58" s="140"/>
      <c r="F58" s="140"/>
      <c r="G58" s="140"/>
    </row>
    <row r="59" spans="1:7">
      <c r="A59" s="138"/>
      <c r="B59" s="166"/>
      <c r="C59" s="140"/>
      <c r="D59" s="140"/>
      <c r="E59" s="140"/>
      <c r="F59" s="140"/>
      <c r="G59" s="140"/>
    </row>
  </sheetData>
  <mergeCells count="28">
    <mergeCell ref="L12:L18"/>
    <mergeCell ref="A19:L19"/>
    <mergeCell ref="A21:B21"/>
    <mergeCell ref="A22:C22"/>
    <mergeCell ref="A12:A18"/>
    <mergeCell ref="B12:B18"/>
    <mergeCell ref="C12:C18"/>
    <mergeCell ref="D12:D18"/>
    <mergeCell ref="E12:E18"/>
    <mergeCell ref="F12:F18"/>
    <mergeCell ref="A5:L5"/>
    <mergeCell ref="A6:L6"/>
    <mergeCell ref="A7:L7"/>
    <mergeCell ref="A8:A11"/>
    <mergeCell ref="B8:B11"/>
    <mergeCell ref="C8:C11"/>
    <mergeCell ref="D8:D11"/>
    <mergeCell ref="E8:E11"/>
    <mergeCell ref="F8:F11"/>
    <mergeCell ref="L8:L11"/>
    <mergeCell ref="K1:L1"/>
    <mergeCell ref="A2:L2"/>
    <mergeCell ref="A3:A4"/>
    <mergeCell ref="B3:B4"/>
    <mergeCell ref="C3:C4"/>
    <mergeCell ref="D3:G3"/>
    <mergeCell ref="H3:K3"/>
    <mergeCell ref="L3:L4"/>
  </mergeCells>
  <printOptions gridLines="1"/>
  <pageMargins left="0.51181102362204722" right="0.51181102362204722" top="0.55118110236220474" bottom="0.55118110236220474" header="0.31496062992125984" footer="0.31496062992125984"/>
  <pageSetup paperSize="9" scale="44" orientation="landscape" r:id="rId1"/>
  <headerFooter differentFirst="1">
    <oddHeader>&amp;C&amp;P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27"/>
  <sheetViews>
    <sheetView zoomScale="65" zoomScaleNormal="65" zoomScaleSheetLayoutView="70" workbookViewId="0">
      <selection activeCell="H7" sqref="H7"/>
    </sheetView>
  </sheetViews>
  <sheetFormatPr defaultRowHeight="15.75"/>
  <cols>
    <col min="1" max="1" width="7.375" style="146" customWidth="1"/>
    <col min="2" max="2" width="61.25" style="56" customWidth="1"/>
    <col min="3" max="3" width="18.875" style="151" customWidth="1"/>
    <col min="4" max="4" width="11.375" style="151" customWidth="1"/>
    <col min="5" max="5" width="12" style="151" customWidth="1"/>
    <col min="6" max="6" width="15.125" style="151" customWidth="1"/>
    <col min="7" max="7" width="11.375" style="151" customWidth="1"/>
    <col min="8" max="8" width="16.375" style="56" customWidth="1"/>
    <col min="9" max="9" width="12.375" style="56" customWidth="1"/>
    <col min="10" max="10" width="13.25" style="56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4" width="9" style="56"/>
    <col min="255" max="255" width="7.375" style="56" customWidth="1"/>
    <col min="256" max="256" width="79.375" style="56" customWidth="1"/>
    <col min="257" max="257" width="18.875" style="56" customWidth="1"/>
    <col min="258" max="258" width="11.375" style="56" customWidth="1"/>
    <col min="259" max="259" width="12" style="56" customWidth="1"/>
    <col min="260" max="260" width="15.125" style="56" customWidth="1"/>
    <col min="261" max="261" width="11.375" style="56" customWidth="1"/>
    <col min="262" max="262" width="15.25" style="56" customWidth="1"/>
    <col min="263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0" width="9" style="56"/>
    <col min="511" max="511" width="7.375" style="56" customWidth="1"/>
    <col min="512" max="512" width="79.375" style="56" customWidth="1"/>
    <col min="513" max="513" width="18.875" style="56" customWidth="1"/>
    <col min="514" max="514" width="11.375" style="56" customWidth="1"/>
    <col min="515" max="515" width="12" style="56" customWidth="1"/>
    <col min="516" max="516" width="15.125" style="56" customWidth="1"/>
    <col min="517" max="517" width="11.375" style="56" customWidth="1"/>
    <col min="518" max="518" width="15.25" style="56" customWidth="1"/>
    <col min="519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6" width="9" style="56"/>
    <col min="767" max="767" width="7.375" style="56" customWidth="1"/>
    <col min="768" max="768" width="79.375" style="56" customWidth="1"/>
    <col min="769" max="769" width="18.875" style="56" customWidth="1"/>
    <col min="770" max="770" width="11.375" style="56" customWidth="1"/>
    <col min="771" max="771" width="12" style="56" customWidth="1"/>
    <col min="772" max="772" width="15.125" style="56" customWidth="1"/>
    <col min="773" max="773" width="11.375" style="56" customWidth="1"/>
    <col min="774" max="774" width="15.25" style="56" customWidth="1"/>
    <col min="775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2" width="9" style="56"/>
    <col min="1023" max="1023" width="7.375" style="56" customWidth="1"/>
    <col min="1024" max="1024" width="79.375" style="56" customWidth="1"/>
    <col min="1025" max="1025" width="18.875" style="56" customWidth="1"/>
    <col min="1026" max="1026" width="11.375" style="56" customWidth="1"/>
    <col min="1027" max="1027" width="12" style="56" customWidth="1"/>
    <col min="1028" max="1028" width="15.125" style="56" customWidth="1"/>
    <col min="1029" max="1029" width="11.375" style="56" customWidth="1"/>
    <col min="1030" max="1030" width="15.25" style="56" customWidth="1"/>
    <col min="1031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78" width="9" style="56"/>
    <col min="1279" max="1279" width="7.375" style="56" customWidth="1"/>
    <col min="1280" max="1280" width="79.375" style="56" customWidth="1"/>
    <col min="1281" max="1281" width="18.875" style="56" customWidth="1"/>
    <col min="1282" max="1282" width="11.375" style="56" customWidth="1"/>
    <col min="1283" max="1283" width="12" style="56" customWidth="1"/>
    <col min="1284" max="1284" width="15.125" style="56" customWidth="1"/>
    <col min="1285" max="1285" width="11.375" style="56" customWidth="1"/>
    <col min="1286" max="1286" width="15.25" style="56" customWidth="1"/>
    <col min="1287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4" width="9" style="56"/>
    <col min="1535" max="1535" width="7.375" style="56" customWidth="1"/>
    <col min="1536" max="1536" width="79.375" style="56" customWidth="1"/>
    <col min="1537" max="1537" width="18.875" style="56" customWidth="1"/>
    <col min="1538" max="1538" width="11.375" style="56" customWidth="1"/>
    <col min="1539" max="1539" width="12" style="56" customWidth="1"/>
    <col min="1540" max="1540" width="15.125" style="56" customWidth="1"/>
    <col min="1541" max="1541" width="11.375" style="56" customWidth="1"/>
    <col min="1542" max="1542" width="15.25" style="56" customWidth="1"/>
    <col min="1543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0" width="9" style="56"/>
    <col min="1791" max="1791" width="7.375" style="56" customWidth="1"/>
    <col min="1792" max="1792" width="79.375" style="56" customWidth="1"/>
    <col min="1793" max="1793" width="18.875" style="56" customWidth="1"/>
    <col min="1794" max="1794" width="11.375" style="56" customWidth="1"/>
    <col min="1795" max="1795" width="12" style="56" customWidth="1"/>
    <col min="1796" max="1796" width="15.125" style="56" customWidth="1"/>
    <col min="1797" max="1797" width="11.375" style="56" customWidth="1"/>
    <col min="1798" max="1798" width="15.25" style="56" customWidth="1"/>
    <col min="1799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6" width="9" style="56"/>
    <col min="2047" max="2047" width="7.375" style="56" customWidth="1"/>
    <col min="2048" max="2048" width="79.375" style="56" customWidth="1"/>
    <col min="2049" max="2049" width="18.875" style="56" customWidth="1"/>
    <col min="2050" max="2050" width="11.375" style="56" customWidth="1"/>
    <col min="2051" max="2051" width="12" style="56" customWidth="1"/>
    <col min="2052" max="2052" width="15.125" style="56" customWidth="1"/>
    <col min="2053" max="2053" width="11.375" style="56" customWidth="1"/>
    <col min="2054" max="2054" width="15.25" style="56" customWidth="1"/>
    <col min="2055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2" width="9" style="56"/>
    <col min="2303" max="2303" width="7.375" style="56" customWidth="1"/>
    <col min="2304" max="2304" width="79.375" style="56" customWidth="1"/>
    <col min="2305" max="2305" width="18.875" style="56" customWidth="1"/>
    <col min="2306" max="2306" width="11.375" style="56" customWidth="1"/>
    <col min="2307" max="2307" width="12" style="56" customWidth="1"/>
    <col min="2308" max="2308" width="15.125" style="56" customWidth="1"/>
    <col min="2309" max="2309" width="11.375" style="56" customWidth="1"/>
    <col min="2310" max="2310" width="15.25" style="56" customWidth="1"/>
    <col min="2311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58" width="9" style="56"/>
    <col min="2559" max="2559" width="7.375" style="56" customWidth="1"/>
    <col min="2560" max="2560" width="79.375" style="56" customWidth="1"/>
    <col min="2561" max="2561" width="18.875" style="56" customWidth="1"/>
    <col min="2562" max="2562" width="11.375" style="56" customWidth="1"/>
    <col min="2563" max="2563" width="12" style="56" customWidth="1"/>
    <col min="2564" max="2564" width="15.125" style="56" customWidth="1"/>
    <col min="2565" max="2565" width="11.375" style="56" customWidth="1"/>
    <col min="2566" max="2566" width="15.25" style="56" customWidth="1"/>
    <col min="2567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4" width="9" style="56"/>
    <col min="2815" max="2815" width="7.375" style="56" customWidth="1"/>
    <col min="2816" max="2816" width="79.375" style="56" customWidth="1"/>
    <col min="2817" max="2817" width="18.875" style="56" customWidth="1"/>
    <col min="2818" max="2818" width="11.375" style="56" customWidth="1"/>
    <col min="2819" max="2819" width="12" style="56" customWidth="1"/>
    <col min="2820" max="2820" width="15.125" style="56" customWidth="1"/>
    <col min="2821" max="2821" width="11.375" style="56" customWidth="1"/>
    <col min="2822" max="2822" width="15.25" style="56" customWidth="1"/>
    <col min="2823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0" width="9" style="56"/>
    <col min="3071" max="3071" width="7.375" style="56" customWidth="1"/>
    <col min="3072" max="3072" width="79.375" style="56" customWidth="1"/>
    <col min="3073" max="3073" width="18.875" style="56" customWidth="1"/>
    <col min="3074" max="3074" width="11.375" style="56" customWidth="1"/>
    <col min="3075" max="3075" width="12" style="56" customWidth="1"/>
    <col min="3076" max="3076" width="15.125" style="56" customWidth="1"/>
    <col min="3077" max="3077" width="11.375" style="56" customWidth="1"/>
    <col min="3078" max="3078" width="15.25" style="56" customWidth="1"/>
    <col min="3079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6" width="9" style="56"/>
    <col min="3327" max="3327" width="7.375" style="56" customWidth="1"/>
    <col min="3328" max="3328" width="79.375" style="56" customWidth="1"/>
    <col min="3329" max="3329" width="18.875" style="56" customWidth="1"/>
    <col min="3330" max="3330" width="11.375" style="56" customWidth="1"/>
    <col min="3331" max="3331" width="12" style="56" customWidth="1"/>
    <col min="3332" max="3332" width="15.125" style="56" customWidth="1"/>
    <col min="3333" max="3333" width="11.375" style="56" customWidth="1"/>
    <col min="3334" max="3334" width="15.25" style="56" customWidth="1"/>
    <col min="3335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2" width="9" style="56"/>
    <col min="3583" max="3583" width="7.375" style="56" customWidth="1"/>
    <col min="3584" max="3584" width="79.375" style="56" customWidth="1"/>
    <col min="3585" max="3585" width="18.875" style="56" customWidth="1"/>
    <col min="3586" max="3586" width="11.375" style="56" customWidth="1"/>
    <col min="3587" max="3587" width="12" style="56" customWidth="1"/>
    <col min="3588" max="3588" width="15.125" style="56" customWidth="1"/>
    <col min="3589" max="3589" width="11.375" style="56" customWidth="1"/>
    <col min="3590" max="3590" width="15.25" style="56" customWidth="1"/>
    <col min="3591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38" width="9" style="56"/>
    <col min="3839" max="3839" width="7.375" style="56" customWidth="1"/>
    <col min="3840" max="3840" width="79.375" style="56" customWidth="1"/>
    <col min="3841" max="3841" width="18.875" style="56" customWidth="1"/>
    <col min="3842" max="3842" width="11.375" style="56" customWidth="1"/>
    <col min="3843" max="3843" width="12" style="56" customWidth="1"/>
    <col min="3844" max="3844" width="15.125" style="56" customWidth="1"/>
    <col min="3845" max="3845" width="11.375" style="56" customWidth="1"/>
    <col min="3846" max="3846" width="15.25" style="56" customWidth="1"/>
    <col min="3847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4" width="9" style="56"/>
    <col min="4095" max="4095" width="7.375" style="56" customWidth="1"/>
    <col min="4096" max="4096" width="79.375" style="56" customWidth="1"/>
    <col min="4097" max="4097" width="18.875" style="56" customWidth="1"/>
    <col min="4098" max="4098" width="11.375" style="56" customWidth="1"/>
    <col min="4099" max="4099" width="12" style="56" customWidth="1"/>
    <col min="4100" max="4100" width="15.125" style="56" customWidth="1"/>
    <col min="4101" max="4101" width="11.375" style="56" customWidth="1"/>
    <col min="4102" max="4102" width="15.25" style="56" customWidth="1"/>
    <col min="4103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0" width="9" style="56"/>
    <col min="4351" max="4351" width="7.375" style="56" customWidth="1"/>
    <col min="4352" max="4352" width="79.375" style="56" customWidth="1"/>
    <col min="4353" max="4353" width="18.875" style="56" customWidth="1"/>
    <col min="4354" max="4354" width="11.375" style="56" customWidth="1"/>
    <col min="4355" max="4355" width="12" style="56" customWidth="1"/>
    <col min="4356" max="4356" width="15.125" style="56" customWidth="1"/>
    <col min="4357" max="4357" width="11.375" style="56" customWidth="1"/>
    <col min="4358" max="4358" width="15.25" style="56" customWidth="1"/>
    <col min="4359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6" width="9" style="56"/>
    <col min="4607" max="4607" width="7.375" style="56" customWidth="1"/>
    <col min="4608" max="4608" width="79.375" style="56" customWidth="1"/>
    <col min="4609" max="4609" width="18.875" style="56" customWidth="1"/>
    <col min="4610" max="4610" width="11.375" style="56" customWidth="1"/>
    <col min="4611" max="4611" width="12" style="56" customWidth="1"/>
    <col min="4612" max="4612" width="15.125" style="56" customWidth="1"/>
    <col min="4613" max="4613" width="11.375" style="56" customWidth="1"/>
    <col min="4614" max="4614" width="15.25" style="56" customWidth="1"/>
    <col min="4615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2" width="9" style="56"/>
    <col min="4863" max="4863" width="7.375" style="56" customWidth="1"/>
    <col min="4864" max="4864" width="79.375" style="56" customWidth="1"/>
    <col min="4865" max="4865" width="18.875" style="56" customWidth="1"/>
    <col min="4866" max="4866" width="11.375" style="56" customWidth="1"/>
    <col min="4867" max="4867" width="12" style="56" customWidth="1"/>
    <col min="4868" max="4868" width="15.125" style="56" customWidth="1"/>
    <col min="4869" max="4869" width="11.375" style="56" customWidth="1"/>
    <col min="4870" max="4870" width="15.25" style="56" customWidth="1"/>
    <col min="4871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18" width="9" style="56"/>
    <col min="5119" max="5119" width="7.375" style="56" customWidth="1"/>
    <col min="5120" max="5120" width="79.375" style="56" customWidth="1"/>
    <col min="5121" max="5121" width="18.875" style="56" customWidth="1"/>
    <col min="5122" max="5122" width="11.375" style="56" customWidth="1"/>
    <col min="5123" max="5123" width="12" style="56" customWidth="1"/>
    <col min="5124" max="5124" width="15.125" style="56" customWidth="1"/>
    <col min="5125" max="5125" width="11.375" style="56" customWidth="1"/>
    <col min="5126" max="5126" width="15.25" style="56" customWidth="1"/>
    <col min="5127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4" width="9" style="56"/>
    <col min="5375" max="5375" width="7.375" style="56" customWidth="1"/>
    <col min="5376" max="5376" width="79.375" style="56" customWidth="1"/>
    <col min="5377" max="5377" width="18.875" style="56" customWidth="1"/>
    <col min="5378" max="5378" width="11.375" style="56" customWidth="1"/>
    <col min="5379" max="5379" width="12" style="56" customWidth="1"/>
    <col min="5380" max="5380" width="15.125" style="56" customWidth="1"/>
    <col min="5381" max="5381" width="11.375" style="56" customWidth="1"/>
    <col min="5382" max="5382" width="15.25" style="56" customWidth="1"/>
    <col min="5383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0" width="9" style="56"/>
    <col min="5631" max="5631" width="7.375" style="56" customWidth="1"/>
    <col min="5632" max="5632" width="79.375" style="56" customWidth="1"/>
    <col min="5633" max="5633" width="18.875" style="56" customWidth="1"/>
    <col min="5634" max="5634" width="11.375" style="56" customWidth="1"/>
    <col min="5635" max="5635" width="12" style="56" customWidth="1"/>
    <col min="5636" max="5636" width="15.125" style="56" customWidth="1"/>
    <col min="5637" max="5637" width="11.375" style="56" customWidth="1"/>
    <col min="5638" max="5638" width="15.25" style="56" customWidth="1"/>
    <col min="5639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6" width="9" style="56"/>
    <col min="5887" max="5887" width="7.375" style="56" customWidth="1"/>
    <col min="5888" max="5888" width="79.375" style="56" customWidth="1"/>
    <col min="5889" max="5889" width="18.875" style="56" customWidth="1"/>
    <col min="5890" max="5890" width="11.375" style="56" customWidth="1"/>
    <col min="5891" max="5891" width="12" style="56" customWidth="1"/>
    <col min="5892" max="5892" width="15.125" style="56" customWidth="1"/>
    <col min="5893" max="5893" width="11.375" style="56" customWidth="1"/>
    <col min="5894" max="5894" width="15.25" style="56" customWidth="1"/>
    <col min="5895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2" width="9" style="56"/>
    <col min="6143" max="6143" width="7.375" style="56" customWidth="1"/>
    <col min="6144" max="6144" width="79.375" style="56" customWidth="1"/>
    <col min="6145" max="6145" width="18.875" style="56" customWidth="1"/>
    <col min="6146" max="6146" width="11.375" style="56" customWidth="1"/>
    <col min="6147" max="6147" width="12" style="56" customWidth="1"/>
    <col min="6148" max="6148" width="15.125" style="56" customWidth="1"/>
    <col min="6149" max="6149" width="11.375" style="56" customWidth="1"/>
    <col min="6150" max="6150" width="15.25" style="56" customWidth="1"/>
    <col min="6151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398" width="9" style="56"/>
    <col min="6399" max="6399" width="7.375" style="56" customWidth="1"/>
    <col min="6400" max="6400" width="79.375" style="56" customWidth="1"/>
    <col min="6401" max="6401" width="18.875" style="56" customWidth="1"/>
    <col min="6402" max="6402" width="11.375" style="56" customWidth="1"/>
    <col min="6403" max="6403" width="12" style="56" customWidth="1"/>
    <col min="6404" max="6404" width="15.125" style="56" customWidth="1"/>
    <col min="6405" max="6405" width="11.375" style="56" customWidth="1"/>
    <col min="6406" max="6406" width="15.25" style="56" customWidth="1"/>
    <col min="6407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4" width="9" style="56"/>
    <col min="6655" max="6655" width="7.375" style="56" customWidth="1"/>
    <col min="6656" max="6656" width="79.375" style="56" customWidth="1"/>
    <col min="6657" max="6657" width="18.875" style="56" customWidth="1"/>
    <col min="6658" max="6658" width="11.375" style="56" customWidth="1"/>
    <col min="6659" max="6659" width="12" style="56" customWidth="1"/>
    <col min="6660" max="6660" width="15.125" style="56" customWidth="1"/>
    <col min="6661" max="6661" width="11.375" style="56" customWidth="1"/>
    <col min="6662" max="6662" width="15.25" style="56" customWidth="1"/>
    <col min="6663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0" width="9" style="56"/>
    <col min="6911" max="6911" width="7.375" style="56" customWidth="1"/>
    <col min="6912" max="6912" width="79.375" style="56" customWidth="1"/>
    <col min="6913" max="6913" width="18.875" style="56" customWidth="1"/>
    <col min="6914" max="6914" width="11.375" style="56" customWidth="1"/>
    <col min="6915" max="6915" width="12" style="56" customWidth="1"/>
    <col min="6916" max="6916" width="15.125" style="56" customWidth="1"/>
    <col min="6917" max="6917" width="11.375" style="56" customWidth="1"/>
    <col min="6918" max="6918" width="15.25" style="56" customWidth="1"/>
    <col min="6919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6" width="9" style="56"/>
    <col min="7167" max="7167" width="7.375" style="56" customWidth="1"/>
    <col min="7168" max="7168" width="79.375" style="56" customWidth="1"/>
    <col min="7169" max="7169" width="18.875" style="56" customWidth="1"/>
    <col min="7170" max="7170" width="11.375" style="56" customWidth="1"/>
    <col min="7171" max="7171" width="12" style="56" customWidth="1"/>
    <col min="7172" max="7172" width="15.125" style="56" customWidth="1"/>
    <col min="7173" max="7173" width="11.375" style="56" customWidth="1"/>
    <col min="7174" max="7174" width="15.25" style="56" customWidth="1"/>
    <col min="7175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2" width="9" style="56"/>
    <col min="7423" max="7423" width="7.375" style="56" customWidth="1"/>
    <col min="7424" max="7424" width="79.375" style="56" customWidth="1"/>
    <col min="7425" max="7425" width="18.875" style="56" customWidth="1"/>
    <col min="7426" max="7426" width="11.375" style="56" customWidth="1"/>
    <col min="7427" max="7427" width="12" style="56" customWidth="1"/>
    <col min="7428" max="7428" width="15.125" style="56" customWidth="1"/>
    <col min="7429" max="7429" width="11.375" style="56" customWidth="1"/>
    <col min="7430" max="7430" width="15.25" style="56" customWidth="1"/>
    <col min="7431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78" width="9" style="56"/>
    <col min="7679" max="7679" width="7.375" style="56" customWidth="1"/>
    <col min="7680" max="7680" width="79.375" style="56" customWidth="1"/>
    <col min="7681" max="7681" width="18.875" style="56" customWidth="1"/>
    <col min="7682" max="7682" width="11.375" style="56" customWidth="1"/>
    <col min="7683" max="7683" width="12" style="56" customWidth="1"/>
    <col min="7684" max="7684" width="15.125" style="56" customWidth="1"/>
    <col min="7685" max="7685" width="11.375" style="56" customWidth="1"/>
    <col min="7686" max="7686" width="15.25" style="56" customWidth="1"/>
    <col min="7687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4" width="9" style="56"/>
    <col min="7935" max="7935" width="7.375" style="56" customWidth="1"/>
    <col min="7936" max="7936" width="79.375" style="56" customWidth="1"/>
    <col min="7937" max="7937" width="18.875" style="56" customWidth="1"/>
    <col min="7938" max="7938" width="11.375" style="56" customWidth="1"/>
    <col min="7939" max="7939" width="12" style="56" customWidth="1"/>
    <col min="7940" max="7940" width="15.125" style="56" customWidth="1"/>
    <col min="7941" max="7941" width="11.375" style="56" customWidth="1"/>
    <col min="7942" max="7942" width="15.25" style="56" customWidth="1"/>
    <col min="7943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0" width="9" style="56"/>
    <col min="8191" max="8191" width="7.375" style="56" customWidth="1"/>
    <col min="8192" max="8192" width="79.375" style="56" customWidth="1"/>
    <col min="8193" max="8193" width="18.875" style="56" customWidth="1"/>
    <col min="8194" max="8194" width="11.375" style="56" customWidth="1"/>
    <col min="8195" max="8195" width="12" style="56" customWidth="1"/>
    <col min="8196" max="8196" width="15.125" style="56" customWidth="1"/>
    <col min="8197" max="8197" width="11.375" style="56" customWidth="1"/>
    <col min="8198" max="8198" width="15.25" style="56" customWidth="1"/>
    <col min="8199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6" width="9" style="56"/>
    <col min="8447" max="8447" width="7.375" style="56" customWidth="1"/>
    <col min="8448" max="8448" width="79.375" style="56" customWidth="1"/>
    <col min="8449" max="8449" width="18.875" style="56" customWidth="1"/>
    <col min="8450" max="8450" width="11.375" style="56" customWidth="1"/>
    <col min="8451" max="8451" width="12" style="56" customWidth="1"/>
    <col min="8452" max="8452" width="15.125" style="56" customWidth="1"/>
    <col min="8453" max="8453" width="11.375" style="56" customWidth="1"/>
    <col min="8454" max="8454" width="15.25" style="56" customWidth="1"/>
    <col min="8455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2" width="9" style="56"/>
    <col min="8703" max="8703" width="7.375" style="56" customWidth="1"/>
    <col min="8704" max="8704" width="79.375" style="56" customWidth="1"/>
    <col min="8705" max="8705" width="18.875" style="56" customWidth="1"/>
    <col min="8706" max="8706" width="11.375" style="56" customWidth="1"/>
    <col min="8707" max="8707" width="12" style="56" customWidth="1"/>
    <col min="8708" max="8708" width="15.125" style="56" customWidth="1"/>
    <col min="8709" max="8709" width="11.375" style="56" customWidth="1"/>
    <col min="8710" max="8710" width="15.25" style="56" customWidth="1"/>
    <col min="8711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58" width="9" style="56"/>
    <col min="8959" max="8959" width="7.375" style="56" customWidth="1"/>
    <col min="8960" max="8960" width="79.375" style="56" customWidth="1"/>
    <col min="8961" max="8961" width="18.875" style="56" customWidth="1"/>
    <col min="8962" max="8962" width="11.375" style="56" customWidth="1"/>
    <col min="8963" max="8963" width="12" style="56" customWidth="1"/>
    <col min="8964" max="8964" width="15.125" style="56" customWidth="1"/>
    <col min="8965" max="8965" width="11.375" style="56" customWidth="1"/>
    <col min="8966" max="8966" width="15.25" style="56" customWidth="1"/>
    <col min="8967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4" width="9" style="56"/>
    <col min="9215" max="9215" width="7.375" style="56" customWidth="1"/>
    <col min="9216" max="9216" width="79.375" style="56" customWidth="1"/>
    <col min="9217" max="9217" width="18.875" style="56" customWidth="1"/>
    <col min="9218" max="9218" width="11.375" style="56" customWidth="1"/>
    <col min="9219" max="9219" width="12" style="56" customWidth="1"/>
    <col min="9220" max="9220" width="15.125" style="56" customWidth="1"/>
    <col min="9221" max="9221" width="11.375" style="56" customWidth="1"/>
    <col min="9222" max="9222" width="15.25" style="56" customWidth="1"/>
    <col min="9223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0" width="9" style="56"/>
    <col min="9471" max="9471" width="7.375" style="56" customWidth="1"/>
    <col min="9472" max="9472" width="79.375" style="56" customWidth="1"/>
    <col min="9473" max="9473" width="18.875" style="56" customWidth="1"/>
    <col min="9474" max="9474" width="11.375" style="56" customWidth="1"/>
    <col min="9475" max="9475" width="12" style="56" customWidth="1"/>
    <col min="9476" max="9476" width="15.125" style="56" customWidth="1"/>
    <col min="9477" max="9477" width="11.375" style="56" customWidth="1"/>
    <col min="9478" max="9478" width="15.25" style="56" customWidth="1"/>
    <col min="9479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6" width="9" style="56"/>
    <col min="9727" max="9727" width="7.375" style="56" customWidth="1"/>
    <col min="9728" max="9728" width="79.375" style="56" customWidth="1"/>
    <col min="9729" max="9729" width="18.875" style="56" customWidth="1"/>
    <col min="9730" max="9730" width="11.375" style="56" customWidth="1"/>
    <col min="9731" max="9731" width="12" style="56" customWidth="1"/>
    <col min="9732" max="9732" width="15.125" style="56" customWidth="1"/>
    <col min="9733" max="9733" width="11.375" style="56" customWidth="1"/>
    <col min="9734" max="9734" width="15.25" style="56" customWidth="1"/>
    <col min="9735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2" width="9" style="56"/>
    <col min="9983" max="9983" width="7.375" style="56" customWidth="1"/>
    <col min="9984" max="9984" width="79.375" style="56" customWidth="1"/>
    <col min="9985" max="9985" width="18.875" style="56" customWidth="1"/>
    <col min="9986" max="9986" width="11.375" style="56" customWidth="1"/>
    <col min="9987" max="9987" width="12" style="56" customWidth="1"/>
    <col min="9988" max="9988" width="15.125" style="56" customWidth="1"/>
    <col min="9989" max="9989" width="11.375" style="56" customWidth="1"/>
    <col min="9990" max="9990" width="15.25" style="56" customWidth="1"/>
    <col min="9991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38" width="9" style="56"/>
    <col min="10239" max="10239" width="7.375" style="56" customWidth="1"/>
    <col min="10240" max="10240" width="79.375" style="56" customWidth="1"/>
    <col min="10241" max="10241" width="18.875" style="56" customWidth="1"/>
    <col min="10242" max="10242" width="11.375" style="56" customWidth="1"/>
    <col min="10243" max="10243" width="12" style="56" customWidth="1"/>
    <col min="10244" max="10244" width="15.125" style="56" customWidth="1"/>
    <col min="10245" max="10245" width="11.375" style="56" customWidth="1"/>
    <col min="10246" max="10246" width="15.25" style="56" customWidth="1"/>
    <col min="10247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4" width="9" style="56"/>
    <col min="10495" max="10495" width="7.375" style="56" customWidth="1"/>
    <col min="10496" max="10496" width="79.375" style="56" customWidth="1"/>
    <col min="10497" max="10497" width="18.875" style="56" customWidth="1"/>
    <col min="10498" max="10498" width="11.375" style="56" customWidth="1"/>
    <col min="10499" max="10499" width="12" style="56" customWidth="1"/>
    <col min="10500" max="10500" width="15.125" style="56" customWidth="1"/>
    <col min="10501" max="10501" width="11.375" style="56" customWidth="1"/>
    <col min="10502" max="10502" width="15.25" style="56" customWidth="1"/>
    <col min="10503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0" width="9" style="56"/>
    <col min="10751" max="10751" width="7.375" style="56" customWidth="1"/>
    <col min="10752" max="10752" width="79.375" style="56" customWidth="1"/>
    <col min="10753" max="10753" width="18.875" style="56" customWidth="1"/>
    <col min="10754" max="10754" width="11.375" style="56" customWidth="1"/>
    <col min="10755" max="10755" width="12" style="56" customWidth="1"/>
    <col min="10756" max="10756" width="15.125" style="56" customWidth="1"/>
    <col min="10757" max="10757" width="11.375" style="56" customWidth="1"/>
    <col min="10758" max="10758" width="15.25" style="56" customWidth="1"/>
    <col min="10759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6" width="9" style="56"/>
    <col min="11007" max="11007" width="7.375" style="56" customWidth="1"/>
    <col min="11008" max="11008" width="79.375" style="56" customWidth="1"/>
    <col min="11009" max="11009" width="18.875" style="56" customWidth="1"/>
    <col min="11010" max="11010" width="11.375" style="56" customWidth="1"/>
    <col min="11011" max="11011" width="12" style="56" customWidth="1"/>
    <col min="11012" max="11012" width="15.125" style="56" customWidth="1"/>
    <col min="11013" max="11013" width="11.375" style="56" customWidth="1"/>
    <col min="11014" max="11014" width="15.25" style="56" customWidth="1"/>
    <col min="11015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2" width="9" style="56"/>
    <col min="11263" max="11263" width="7.375" style="56" customWidth="1"/>
    <col min="11264" max="11264" width="79.375" style="56" customWidth="1"/>
    <col min="11265" max="11265" width="18.875" style="56" customWidth="1"/>
    <col min="11266" max="11266" width="11.375" style="56" customWidth="1"/>
    <col min="11267" max="11267" width="12" style="56" customWidth="1"/>
    <col min="11268" max="11268" width="15.125" style="56" customWidth="1"/>
    <col min="11269" max="11269" width="11.375" style="56" customWidth="1"/>
    <col min="11270" max="11270" width="15.25" style="56" customWidth="1"/>
    <col min="11271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18" width="9" style="56"/>
    <col min="11519" max="11519" width="7.375" style="56" customWidth="1"/>
    <col min="11520" max="11520" width="79.375" style="56" customWidth="1"/>
    <col min="11521" max="11521" width="18.875" style="56" customWidth="1"/>
    <col min="11522" max="11522" width="11.375" style="56" customWidth="1"/>
    <col min="11523" max="11523" width="12" style="56" customWidth="1"/>
    <col min="11524" max="11524" width="15.125" style="56" customWidth="1"/>
    <col min="11525" max="11525" width="11.375" style="56" customWidth="1"/>
    <col min="11526" max="11526" width="15.25" style="56" customWidth="1"/>
    <col min="11527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4" width="9" style="56"/>
    <col min="11775" max="11775" width="7.375" style="56" customWidth="1"/>
    <col min="11776" max="11776" width="79.375" style="56" customWidth="1"/>
    <col min="11777" max="11777" width="18.875" style="56" customWidth="1"/>
    <col min="11778" max="11778" width="11.375" style="56" customWidth="1"/>
    <col min="11779" max="11779" width="12" style="56" customWidth="1"/>
    <col min="11780" max="11780" width="15.125" style="56" customWidth="1"/>
    <col min="11781" max="11781" width="11.375" style="56" customWidth="1"/>
    <col min="11782" max="11782" width="15.25" style="56" customWidth="1"/>
    <col min="11783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0" width="9" style="56"/>
    <col min="12031" max="12031" width="7.375" style="56" customWidth="1"/>
    <col min="12032" max="12032" width="79.375" style="56" customWidth="1"/>
    <col min="12033" max="12033" width="18.875" style="56" customWidth="1"/>
    <col min="12034" max="12034" width="11.375" style="56" customWidth="1"/>
    <col min="12035" max="12035" width="12" style="56" customWidth="1"/>
    <col min="12036" max="12036" width="15.125" style="56" customWidth="1"/>
    <col min="12037" max="12037" width="11.375" style="56" customWidth="1"/>
    <col min="12038" max="12038" width="15.25" style="56" customWidth="1"/>
    <col min="12039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6" width="9" style="56"/>
    <col min="12287" max="12287" width="7.375" style="56" customWidth="1"/>
    <col min="12288" max="12288" width="79.375" style="56" customWidth="1"/>
    <col min="12289" max="12289" width="18.875" style="56" customWidth="1"/>
    <col min="12290" max="12290" width="11.375" style="56" customWidth="1"/>
    <col min="12291" max="12291" width="12" style="56" customWidth="1"/>
    <col min="12292" max="12292" width="15.125" style="56" customWidth="1"/>
    <col min="12293" max="12293" width="11.375" style="56" customWidth="1"/>
    <col min="12294" max="12294" width="15.25" style="56" customWidth="1"/>
    <col min="12295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2" width="9" style="56"/>
    <col min="12543" max="12543" width="7.375" style="56" customWidth="1"/>
    <col min="12544" max="12544" width="79.375" style="56" customWidth="1"/>
    <col min="12545" max="12545" width="18.875" style="56" customWidth="1"/>
    <col min="12546" max="12546" width="11.375" style="56" customWidth="1"/>
    <col min="12547" max="12547" width="12" style="56" customWidth="1"/>
    <col min="12548" max="12548" width="15.125" style="56" customWidth="1"/>
    <col min="12549" max="12549" width="11.375" style="56" customWidth="1"/>
    <col min="12550" max="12550" width="15.25" style="56" customWidth="1"/>
    <col min="12551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798" width="9" style="56"/>
    <col min="12799" max="12799" width="7.375" style="56" customWidth="1"/>
    <col min="12800" max="12800" width="79.375" style="56" customWidth="1"/>
    <col min="12801" max="12801" width="18.875" style="56" customWidth="1"/>
    <col min="12802" max="12802" width="11.375" style="56" customWidth="1"/>
    <col min="12803" max="12803" width="12" style="56" customWidth="1"/>
    <col min="12804" max="12804" width="15.125" style="56" customWidth="1"/>
    <col min="12805" max="12805" width="11.375" style="56" customWidth="1"/>
    <col min="12806" max="12806" width="15.25" style="56" customWidth="1"/>
    <col min="12807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4" width="9" style="56"/>
    <col min="13055" max="13055" width="7.375" style="56" customWidth="1"/>
    <col min="13056" max="13056" width="79.375" style="56" customWidth="1"/>
    <col min="13057" max="13057" width="18.875" style="56" customWidth="1"/>
    <col min="13058" max="13058" width="11.375" style="56" customWidth="1"/>
    <col min="13059" max="13059" width="12" style="56" customWidth="1"/>
    <col min="13060" max="13060" width="15.125" style="56" customWidth="1"/>
    <col min="13061" max="13061" width="11.375" style="56" customWidth="1"/>
    <col min="13062" max="13062" width="15.25" style="56" customWidth="1"/>
    <col min="13063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0" width="9" style="56"/>
    <col min="13311" max="13311" width="7.375" style="56" customWidth="1"/>
    <col min="13312" max="13312" width="79.375" style="56" customWidth="1"/>
    <col min="13313" max="13313" width="18.875" style="56" customWidth="1"/>
    <col min="13314" max="13314" width="11.375" style="56" customWidth="1"/>
    <col min="13315" max="13315" width="12" style="56" customWidth="1"/>
    <col min="13316" max="13316" width="15.125" style="56" customWidth="1"/>
    <col min="13317" max="13317" width="11.375" style="56" customWidth="1"/>
    <col min="13318" max="13318" width="15.25" style="56" customWidth="1"/>
    <col min="13319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6" width="9" style="56"/>
    <col min="13567" max="13567" width="7.375" style="56" customWidth="1"/>
    <col min="13568" max="13568" width="79.375" style="56" customWidth="1"/>
    <col min="13569" max="13569" width="18.875" style="56" customWidth="1"/>
    <col min="13570" max="13570" width="11.375" style="56" customWidth="1"/>
    <col min="13571" max="13571" width="12" style="56" customWidth="1"/>
    <col min="13572" max="13572" width="15.125" style="56" customWidth="1"/>
    <col min="13573" max="13573" width="11.375" style="56" customWidth="1"/>
    <col min="13574" max="13574" width="15.25" style="56" customWidth="1"/>
    <col min="13575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2" width="9" style="56"/>
    <col min="13823" max="13823" width="7.375" style="56" customWidth="1"/>
    <col min="13824" max="13824" width="79.375" style="56" customWidth="1"/>
    <col min="13825" max="13825" width="18.875" style="56" customWidth="1"/>
    <col min="13826" max="13826" width="11.375" style="56" customWidth="1"/>
    <col min="13827" max="13827" width="12" style="56" customWidth="1"/>
    <col min="13828" max="13828" width="15.125" style="56" customWidth="1"/>
    <col min="13829" max="13829" width="11.375" style="56" customWidth="1"/>
    <col min="13830" max="13830" width="15.25" style="56" customWidth="1"/>
    <col min="13831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78" width="9" style="56"/>
    <col min="14079" max="14079" width="7.375" style="56" customWidth="1"/>
    <col min="14080" max="14080" width="79.375" style="56" customWidth="1"/>
    <col min="14081" max="14081" width="18.875" style="56" customWidth="1"/>
    <col min="14082" max="14082" width="11.375" style="56" customWidth="1"/>
    <col min="14083" max="14083" width="12" style="56" customWidth="1"/>
    <col min="14084" max="14084" width="15.125" style="56" customWidth="1"/>
    <col min="14085" max="14085" width="11.375" style="56" customWidth="1"/>
    <col min="14086" max="14086" width="15.25" style="56" customWidth="1"/>
    <col min="14087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4" width="9" style="56"/>
    <col min="14335" max="14335" width="7.375" style="56" customWidth="1"/>
    <col min="14336" max="14336" width="79.375" style="56" customWidth="1"/>
    <col min="14337" max="14337" width="18.875" style="56" customWidth="1"/>
    <col min="14338" max="14338" width="11.375" style="56" customWidth="1"/>
    <col min="14339" max="14339" width="12" style="56" customWidth="1"/>
    <col min="14340" max="14340" width="15.125" style="56" customWidth="1"/>
    <col min="14341" max="14341" width="11.375" style="56" customWidth="1"/>
    <col min="14342" max="14342" width="15.25" style="56" customWidth="1"/>
    <col min="14343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0" width="9" style="56"/>
    <col min="14591" max="14591" width="7.375" style="56" customWidth="1"/>
    <col min="14592" max="14592" width="79.375" style="56" customWidth="1"/>
    <col min="14593" max="14593" width="18.875" style="56" customWidth="1"/>
    <col min="14594" max="14594" width="11.375" style="56" customWidth="1"/>
    <col min="14595" max="14595" width="12" style="56" customWidth="1"/>
    <col min="14596" max="14596" width="15.125" style="56" customWidth="1"/>
    <col min="14597" max="14597" width="11.375" style="56" customWidth="1"/>
    <col min="14598" max="14598" width="15.25" style="56" customWidth="1"/>
    <col min="14599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6" width="9" style="56"/>
    <col min="14847" max="14847" width="7.375" style="56" customWidth="1"/>
    <col min="14848" max="14848" width="79.375" style="56" customWidth="1"/>
    <col min="14849" max="14849" width="18.875" style="56" customWidth="1"/>
    <col min="14850" max="14850" width="11.375" style="56" customWidth="1"/>
    <col min="14851" max="14851" width="12" style="56" customWidth="1"/>
    <col min="14852" max="14852" width="15.125" style="56" customWidth="1"/>
    <col min="14853" max="14853" width="11.375" style="56" customWidth="1"/>
    <col min="14854" max="14854" width="15.25" style="56" customWidth="1"/>
    <col min="14855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2" width="9" style="56"/>
    <col min="15103" max="15103" width="7.375" style="56" customWidth="1"/>
    <col min="15104" max="15104" width="79.375" style="56" customWidth="1"/>
    <col min="15105" max="15105" width="18.875" style="56" customWidth="1"/>
    <col min="15106" max="15106" width="11.375" style="56" customWidth="1"/>
    <col min="15107" max="15107" width="12" style="56" customWidth="1"/>
    <col min="15108" max="15108" width="15.125" style="56" customWidth="1"/>
    <col min="15109" max="15109" width="11.375" style="56" customWidth="1"/>
    <col min="15110" max="15110" width="15.25" style="56" customWidth="1"/>
    <col min="15111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58" width="9" style="56"/>
    <col min="15359" max="15359" width="7.375" style="56" customWidth="1"/>
    <col min="15360" max="15360" width="79.375" style="56" customWidth="1"/>
    <col min="15361" max="15361" width="18.875" style="56" customWidth="1"/>
    <col min="15362" max="15362" width="11.375" style="56" customWidth="1"/>
    <col min="15363" max="15363" width="12" style="56" customWidth="1"/>
    <col min="15364" max="15364" width="15.125" style="56" customWidth="1"/>
    <col min="15365" max="15365" width="11.375" style="56" customWidth="1"/>
    <col min="15366" max="15366" width="15.25" style="56" customWidth="1"/>
    <col min="15367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4" width="9" style="56"/>
    <col min="15615" max="15615" width="7.375" style="56" customWidth="1"/>
    <col min="15616" max="15616" width="79.375" style="56" customWidth="1"/>
    <col min="15617" max="15617" width="18.875" style="56" customWidth="1"/>
    <col min="15618" max="15618" width="11.375" style="56" customWidth="1"/>
    <col min="15619" max="15619" width="12" style="56" customWidth="1"/>
    <col min="15620" max="15620" width="15.125" style="56" customWidth="1"/>
    <col min="15621" max="15621" width="11.375" style="56" customWidth="1"/>
    <col min="15622" max="15622" width="15.25" style="56" customWidth="1"/>
    <col min="15623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0" width="9" style="56"/>
    <col min="15871" max="15871" width="7.375" style="56" customWidth="1"/>
    <col min="15872" max="15872" width="79.375" style="56" customWidth="1"/>
    <col min="15873" max="15873" width="18.875" style="56" customWidth="1"/>
    <col min="15874" max="15874" width="11.375" style="56" customWidth="1"/>
    <col min="15875" max="15875" width="12" style="56" customWidth="1"/>
    <col min="15876" max="15876" width="15.125" style="56" customWidth="1"/>
    <col min="15877" max="15877" width="11.375" style="56" customWidth="1"/>
    <col min="15878" max="15878" width="15.25" style="56" customWidth="1"/>
    <col min="15879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6" width="9" style="56"/>
    <col min="16127" max="16127" width="7.375" style="56" customWidth="1"/>
    <col min="16128" max="16128" width="79.375" style="56" customWidth="1"/>
    <col min="16129" max="16129" width="18.875" style="56" customWidth="1"/>
    <col min="16130" max="16130" width="11.375" style="56" customWidth="1"/>
    <col min="16131" max="16131" width="12" style="56" customWidth="1"/>
    <col min="16132" max="16132" width="15.125" style="56" customWidth="1"/>
    <col min="16133" max="16133" width="11.375" style="56" customWidth="1"/>
    <col min="16134" max="16134" width="15.25" style="56" customWidth="1"/>
    <col min="16135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2" s="69" customFormat="1" ht="48.75" customHeight="1">
      <c r="A1" s="64"/>
      <c r="B1" s="171"/>
      <c r="C1" s="67"/>
      <c r="D1" s="67"/>
      <c r="E1" s="67"/>
      <c r="F1" s="67"/>
      <c r="G1" s="67"/>
      <c r="H1" s="153"/>
      <c r="K1" s="464" t="s">
        <v>417</v>
      </c>
      <c r="L1" s="464"/>
    </row>
    <row r="2" spans="1:12" s="69" customFormat="1" ht="36" customHeight="1">
      <c r="A2" s="368" t="s">
        <v>411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</row>
    <row r="3" spans="1:12" s="69" customFormat="1" ht="32.25" customHeight="1">
      <c r="A3" s="358" t="s">
        <v>55</v>
      </c>
      <c r="B3" s="358" t="s">
        <v>214</v>
      </c>
      <c r="C3" s="358" t="s">
        <v>93</v>
      </c>
      <c r="D3" s="358" t="s">
        <v>91</v>
      </c>
      <c r="E3" s="358"/>
      <c r="F3" s="358"/>
      <c r="G3" s="358"/>
      <c r="H3" s="369"/>
      <c r="I3" s="369"/>
      <c r="J3" s="369"/>
      <c r="K3" s="370"/>
      <c r="L3" s="358" t="s">
        <v>412</v>
      </c>
    </row>
    <row r="4" spans="1:12" s="69" customFormat="1" ht="37.5" customHeight="1">
      <c r="A4" s="358"/>
      <c r="B4" s="358"/>
      <c r="C4" s="358"/>
      <c r="D4" s="193" t="s">
        <v>93</v>
      </c>
      <c r="E4" s="193" t="s">
        <v>216</v>
      </c>
      <c r="F4" s="193" t="s">
        <v>95</v>
      </c>
      <c r="G4" s="193" t="s">
        <v>96</v>
      </c>
      <c r="H4" s="193">
        <v>2018</v>
      </c>
      <c r="I4" s="289">
        <v>2019</v>
      </c>
      <c r="J4" s="289">
        <v>2020</v>
      </c>
      <c r="K4" s="193" t="s">
        <v>217</v>
      </c>
      <c r="L4" s="358"/>
    </row>
    <row r="5" spans="1:12" s="69" customFormat="1" ht="37.5" customHeight="1">
      <c r="A5" s="372" t="s">
        <v>416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4"/>
    </row>
    <row r="6" spans="1:12" ht="57" customHeight="1">
      <c r="A6" s="418" t="s">
        <v>244</v>
      </c>
      <c r="B6" s="352" t="s">
        <v>280</v>
      </c>
      <c r="C6" s="355" t="s">
        <v>413</v>
      </c>
      <c r="D6" s="400" t="s">
        <v>222</v>
      </c>
      <c r="E6" s="299" t="s">
        <v>246</v>
      </c>
      <c r="F6" s="197" t="s">
        <v>414</v>
      </c>
      <c r="G6" s="77">
        <v>243</v>
      </c>
      <c r="H6" s="73">
        <v>9000</v>
      </c>
      <c r="I6" s="293"/>
      <c r="J6" s="97"/>
      <c r="K6" s="97">
        <f>SUM(H6:J6)</f>
        <v>9000</v>
      </c>
      <c r="L6" s="352" t="s">
        <v>415</v>
      </c>
    </row>
    <row r="7" spans="1:12" ht="57" customHeight="1">
      <c r="A7" s="418"/>
      <c r="B7" s="352"/>
      <c r="C7" s="356"/>
      <c r="D7" s="401"/>
      <c r="E7" s="299" t="s">
        <v>270</v>
      </c>
      <c r="F7" s="301" t="s">
        <v>414</v>
      </c>
      <c r="G7" s="77">
        <v>243</v>
      </c>
      <c r="H7" s="73">
        <v>6809.01865</v>
      </c>
      <c r="I7" s="293"/>
      <c r="J7" s="97"/>
      <c r="K7" s="97">
        <f>SUM(H7:J7)</f>
        <v>6809.01865</v>
      </c>
      <c r="L7" s="352"/>
    </row>
    <row r="8" spans="1:12" ht="57" customHeight="1">
      <c r="A8" s="418"/>
      <c r="B8" s="352"/>
      <c r="C8" s="357"/>
      <c r="D8" s="465"/>
      <c r="E8" s="299" t="s">
        <v>403</v>
      </c>
      <c r="F8" s="194" t="s">
        <v>414</v>
      </c>
      <c r="G8" s="201">
        <v>243</v>
      </c>
      <c r="H8" s="202">
        <v>1000</v>
      </c>
      <c r="I8" s="97"/>
      <c r="J8" s="97"/>
      <c r="K8" s="97">
        <f>SUM(H8:J8)</f>
        <v>1000</v>
      </c>
      <c r="L8" s="352"/>
    </row>
    <row r="9" spans="1:12" s="126" customFormat="1" ht="22.5" customHeight="1">
      <c r="A9" s="446" t="s">
        <v>333</v>
      </c>
      <c r="B9" s="446"/>
      <c r="C9" s="193"/>
      <c r="D9" s="194"/>
      <c r="E9" s="193"/>
      <c r="F9" s="193"/>
      <c r="G9" s="193"/>
      <c r="H9" s="202">
        <f t="shared" ref="H9:K9" si="0">SUM(H6:H8)</f>
        <v>16809.018649999998</v>
      </c>
      <c r="I9" s="74">
        <f t="shared" si="0"/>
        <v>0</v>
      </c>
      <c r="J9" s="74">
        <f t="shared" si="0"/>
        <v>0</v>
      </c>
      <c r="K9" s="74">
        <f t="shared" si="0"/>
        <v>16809.018649999998</v>
      </c>
      <c r="L9" s="52"/>
    </row>
    <row r="10" spans="1:12" ht="51.75" customHeight="1">
      <c r="A10" s="454"/>
      <c r="B10" s="454"/>
      <c r="C10" s="454"/>
      <c r="D10" s="198"/>
      <c r="E10" s="198"/>
      <c r="F10" s="198"/>
      <c r="G10" s="198"/>
      <c r="L10" s="165"/>
    </row>
    <row r="11" spans="1:12">
      <c r="A11" s="138"/>
      <c r="B11" s="176"/>
      <c r="C11" s="140"/>
      <c r="D11" s="140"/>
      <c r="E11" s="140"/>
      <c r="F11" s="140"/>
      <c r="G11" s="140"/>
    </row>
    <row r="12" spans="1:12">
      <c r="A12" s="138"/>
      <c r="B12" s="166"/>
      <c r="C12" s="140"/>
      <c r="D12" s="140"/>
      <c r="E12" s="140"/>
      <c r="F12" s="140"/>
      <c r="G12" s="140"/>
    </row>
    <row r="13" spans="1:12">
      <c r="A13" s="138"/>
      <c r="B13" s="166"/>
      <c r="C13" s="140"/>
      <c r="D13" s="140"/>
      <c r="E13" s="140"/>
      <c r="F13" s="140"/>
      <c r="G13" s="140"/>
    </row>
    <row r="14" spans="1:12">
      <c r="A14" s="138"/>
      <c r="B14" s="166"/>
      <c r="C14" s="140"/>
      <c r="D14" s="140"/>
      <c r="E14" s="140"/>
      <c r="F14" s="140"/>
      <c r="G14" s="140"/>
    </row>
    <row r="15" spans="1:12">
      <c r="A15" s="138"/>
      <c r="B15" s="166"/>
      <c r="C15" s="140"/>
      <c r="D15" s="140"/>
      <c r="E15" s="140"/>
      <c r="F15" s="140"/>
      <c r="G15" s="140"/>
    </row>
    <row r="16" spans="1:12">
      <c r="A16" s="138"/>
      <c r="B16" s="166"/>
      <c r="C16" s="140"/>
      <c r="D16" s="140"/>
      <c r="E16" s="140"/>
      <c r="F16" s="140"/>
      <c r="G16" s="140"/>
    </row>
    <row r="17" spans="1:7">
      <c r="A17" s="138"/>
      <c r="B17" s="166"/>
      <c r="C17" s="140"/>
      <c r="D17" s="140"/>
      <c r="E17" s="140"/>
      <c r="F17" s="140"/>
      <c r="G17" s="140"/>
    </row>
    <row r="18" spans="1:7">
      <c r="A18" s="138"/>
      <c r="B18" s="166"/>
      <c r="C18" s="140"/>
      <c r="D18" s="140"/>
      <c r="E18" s="140"/>
      <c r="F18" s="140"/>
      <c r="G18" s="140"/>
    </row>
    <row r="19" spans="1:7">
      <c r="A19" s="138"/>
      <c r="B19" s="166"/>
      <c r="C19" s="140"/>
      <c r="D19" s="140"/>
      <c r="E19" s="140"/>
      <c r="F19" s="140"/>
      <c r="G19" s="140"/>
    </row>
    <row r="20" spans="1:7">
      <c r="A20" s="138"/>
      <c r="B20" s="166"/>
      <c r="C20" s="140"/>
      <c r="D20" s="140"/>
      <c r="E20" s="140"/>
      <c r="F20" s="140"/>
      <c r="G20" s="140"/>
    </row>
    <row r="21" spans="1:7">
      <c r="A21" s="138"/>
      <c r="B21" s="166"/>
      <c r="C21" s="140"/>
      <c r="D21" s="140"/>
      <c r="E21" s="140"/>
      <c r="F21" s="140"/>
      <c r="G21" s="140"/>
    </row>
    <row r="22" spans="1:7">
      <c r="A22" s="138"/>
      <c r="B22" s="166"/>
      <c r="C22" s="140"/>
      <c r="D22" s="140"/>
      <c r="E22" s="140"/>
      <c r="F22" s="140"/>
      <c r="G22" s="140"/>
    </row>
    <row r="23" spans="1:7">
      <c r="A23" s="138"/>
      <c r="B23" s="166"/>
      <c r="C23" s="140"/>
      <c r="D23" s="140"/>
      <c r="E23" s="140"/>
      <c r="F23" s="140"/>
      <c r="G23" s="140"/>
    </row>
    <row r="24" spans="1:7">
      <c r="A24" s="138"/>
      <c r="B24" s="166"/>
      <c r="C24" s="140"/>
      <c r="D24" s="140"/>
      <c r="E24" s="140"/>
      <c r="F24" s="140"/>
      <c r="G24" s="140"/>
    </row>
    <row r="25" spans="1:7">
      <c r="A25" s="138"/>
      <c r="B25" s="166"/>
      <c r="C25" s="140"/>
      <c r="D25" s="140"/>
      <c r="E25" s="140"/>
      <c r="F25" s="140"/>
      <c r="G25" s="140"/>
    </row>
    <row r="26" spans="1:7">
      <c r="A26" s="138"/>
      <c r="B26" s="166"/>
      <c r="C26" s="140"/>
      <c r="D26" s="140"/>
      <c r="E26" s="140"/>
      <c r="F26" s="140"/>
      <c r="G26" s="140"/>
    </row>
    <row r="27" spans="1:7">
      <c r="A27" s="138"/>
      <c r="B27" s="166"/>
      <c r="C27" s="140"/>
      <c r="D27" s="140"/>
      <c r="E27" s="140"/>
      <c r="F27" s="140"/>
      <c r="G27" s="140"/>
    </row>
  </sheetData>
  <mergeCells count="16">
    <mergeCell ref="A9:B9"/>
    <mergeCell ref="A10:C10"/>
    <mergeCell ref="A5:L5"/>
    <mergeCell ref="A6:A8"/>
    <mergeCell ref="B6:B8"/>
    <mergeCell ref="C6:C8"/>
    <mergeCell ref="D6:D8"/>
    <mergeCell ref="L6:L8"/>
    <mergeCell ref="K1:L1"/>
    <mergeCell ref="A2:L2"/>
    <mergeCell ref="A3:A4"/>
    <mergeCell ref="B3:B4"/>
    <mergeCell ref="C3:C4"/>
    <mergeCell ref="D3:G3"/>
    <mergeCell ref="H3:K3"/>
    <mergeCell ref="L3:L4"/>
  </mergeCells>
  <pageMargins left="0.51181102362204722" right="0.51181102362204722" top="0.55118110236220474" bottom="0.55118110236220474" header="0.31496062992125984" footer="0.31496062992125984"/>
  <pageSetup paperSize="9" scale="55" orientation="landscape" r:id="rId1"/>
  <headerFooter differentFirst="1"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workbookViewId="0">
      <selection activeCell="G21" sqref="G21"/>
    </sheetView>
  </sheetViews>
  <sheetFormatPr defaultRowHeight="15.75"/>
  <cols>
    <col min="1" max="1" width="9" style="1"/>
    <col min="2" max="2" width="38.75" style="1" customWidth="1"/>
    <col min="3" max="3" width="9.875" style="1" customWidth="1"/>
    <col min="4" max="4" width="13.875" style="1" customWidth="1"/>
    <col min="5" max="9" width="12.125" style="1" customWidth="1"/>
    <col min="10" max="16384" width="9" style="1"/>
  </cols>
  <sheetData>
    <row r="1" spans="1:9">
      <c r="F1" s="210" t="s">
        <v>444</v>
      </c>
    </row>
    <row r="2" spans="1:9">
      <c r="F2" s="233" t="s">
        <v>450</v>
      </c>
    </row>
    <row r="3" spans="1:9">
      <c r="F3" s="210" t="s">
        <v>113</v>
      </c>
    </row>
    <row r="4" spans="1:9">
      <c r="F4" s="210" t="s">
        <v>445</v>
      </c>
    </row>
    <row r="5" spans="1:9">
      <c r="F5" s="210" t="s">
        <v>446</v>
      </c>
    </row>
    <row r="6" spans="1:9" ht="18.75">
      <c r="A6" s="7"/>
    </row>
    <row r="7" spans="1:9" ht="18.75">
      <c r="A7" s="7"/>
    </row>
    <row r="8" spans="1:9" ht="18.75">
      <c r="A8" s="7"/>
    </row>
    <row r="9" spans="1:9" ht="18.75">
      <c r="A9" s="3"/>
    </row>
    <row r="10" spans="1:9" ht="18.75">
      <c r="A10" s="330" t="s">
        <v>26</v>
      </c>
      <c r="B10" s="330"/>
      <c r="C10" s="330"/>
      <c r="D10" s="330"/>
      <c r="E10" s="330"/>
      <c r="F10" s="330"/>
      <c r="G10" s="330"/>
      <c r="H10" s="330"/>
      <c r="I10" s="330"/>
    </row>
    <row r="11" spans="1:9" ht="18.75">
      <c r="A11" s="330" t="s">
        <v>120</v>
      </c>
      <c r="B11" s="330"/>
      <c r="C11" s="330"/>
      <c r="D11" s="330"/>
      <c r="E11" s="330"/>
      <c r="F11" s="330"/>
      <c r="G11" s="330"/>
      <c r="H11" s="330"/>
      <c r="I11" s="330"/>
    </row>
    <row r="12" spans="1:9" ht="18.75">
      <c r="A12" s="3"/>
    </row>
    <row r="13" spans="1:9">
      <c r="A13" s="331" t="s">
        <v>55</v>
      </c>
      <c r="B13" s="331" t="s">
        <v>110</v>
      </c>
      <c r="C13" s="331" t="s">
        <v>27</v>
      </c>
      <c r="D13" s="331" t="s">
        <v>111</v>
      </c>
      <c r="E13" s="331" t="s">
        <v>119</v>
      </c>
      <c r="F13" s="331"/>
      <c r="G13" s="331"/>
      <c r="H13" s="331"/>
      <c r="I13" s="331"/>
    </row>
    <row r="14" spans="1:9">
      <c r="A14" s="331"/>
      <c r="B14" s="331"/>
      <c r="C14" s="331"/>
      <c r="D14" s="331"/>
      <c r="E14" s="213" t="s">
        <v>439</v>
      </c>
      <c r="F14" s="212" t="s">
        <v>202</v>
      </c>
      <c r="G14" s="212" t="s">
        <v>203</v>
      </c>
      <c r="H14" s="287" t="s">
        <v>204</v>
      </c>
      <c r="I14" s="287" t="s">
        <v>205</v>
      </c>
    </row>
    <row r="15" spans="1:9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287">
        <v>8</v>
      </c>
      <c r="I15" s="5">
        <v>9</v>
      </c>
    </row>
    <row r="16" spans="1:9">
      <c r="A16" s="6"/>
      <c r="B16" s="466" t="s">
        <v>440</v>
      </c>
      <c r="C16" s="467"/>
      <c r="D16" s="467"/>
      <c r="E16" s="467"/>
      <c r="F16" s="467"/>
      <c r="G16" s="467"/>
      <c r="H16" s="467"/>
      <c r="I16" s="468"/>
    </row>
    <row r="17" spans="1:9">
      <c r="A17" s="6"/>
      <c r="B17" s="466" t="s">
        <v>441</v>
      </c>
      <c r="C17" s="467"/>
      <c r="D17" s="467"/>
      <c r="E17" s="467"/>
      <c r="F17" s="467"/>
      <c r="G17" s="467"/>
      <c r="H17" s="467"/>
      <c r="I17" s="468"/>
    </row>
    <row r="18" spans="1:9" ht="31.5">
      <c r="A18" s="6"/>
      <c r="B18" s="211" t="s">
        <v>447</v>
      </c>
      <c r="C18" s="212" t="s">
        <v>442</v>
      </c>
      <c r="D18" s="211" t="s">
        <v>443</v>
      </c>
      <c r="E18" s="6">
        <v>1</v>
      </c>
      <c r="F18" s="6">
        <v>2</v>
      </c>
      <c r="G18" s="6">
        <v>4</v>
      </c>
      <c r="H18" s="286">
        <v>0</v>
      </c>
      <c r="I18" s="6">
        <v>0</v>
      </c>
    </row>
    <row r="19" spans="1:9" ht="31.5">
      <c r="A19" s="6"/>
      <c r="B19" s="211" t="s">
        <v>448</v>
      </c>
      <c r="C19" s="212" t="s">
        <v>442</v>
      </c>
      <c r="D19" s="211" t="s">
        <v>443</v>
      </c>
      <c r="E19" s="6">
        <v>1</v>
      </c>
      <c r="F19" s="6">
        <v>1</v>
      </c>
      <c r="G19" s="6">
        <v>4</v>
      </c>
      <c r="H19" s="286">
        <v>0</v>
      </c>
      <c r="I19" s="6">
        <v>0</v>
      </c>
    </row>
    <row r="20" spans="1:9" ht="31.5">
      <c r="A20" s="211"/>
      <c r="B20" s="211" t="s">
        <v>449</v>
      </c>
      <c r="C20" s="212" t="s">
        <v>442</v>
      </c>
      <c r="D20" s="211" t="s">
        <v>443</v>
      </c>
      <c r="E20" s="211">
        <v>1</v>
      </c>
      <c r="F20" s="211">
        <v>0</v>
      </c>
      <c r="G20" s="211">
        <v>3</v>
      </c>
      <c r="H20" s="286">
        <v>0</v>
      </c>
      <c r="I20" s="211">
        <v>0</v>
      </c>
    </row>
    <row r="21" spans="1:9" ht="18.75">
      <c r="A21" s="3"/>
    </row>
    <row r="22" spans="1:9" ht="18.75">
      <c r="A22" s="3"/>
    </row>
  </sheetData>
  <mergeCells count="9">
    <mergeCell ref="B16:I16"/>
    <mergeCell ref="B17:I17"/>
    <mergeCell ref="A10:I10"/>
    <mergeCell ref="A11:I11"/>
    <mergeCell ref="A13:A14"/>
    <mergeCell ref="B13:B14"/>
    <mergeCell ref="C13:C14"/>
    <mergeCell ref="D13:D14"/>
    <mergeCell ref="E13:I13"/>
  </mergeCells>
  <pageMargins left="0.78740157480314965" right="0.78740157480314965" top="1.1811023622047245" bottom="0.15748031496062992" header="0.31496062992125984" footer="0.31496062992125984"/>
  <pageSetup paperSize="9" scale="91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41"/>
  <sheetViews>
    <sheetView zoomScale="70" zoomScaleNormal="70" workbookViewId="0">
      <selection activeCell="J22" sqref="J22"/>
    </sheetView>
  </sheetViews>
  <sheetFormatPr defaultRowHeight="15.75"/>
  <cols>
    <col min="1" max="1" width="4.375" style="1" customWidth="1"/>
    <col min="2" max="2" width="20.375" style="1" customWidth="1"/>
    <col min="3" max="3" width="10.375" style="1" customWidth="1"/>
    <col min="4" max="4" width="9.25" style="1" customWidth="1"/>
    <col min="5" max="6" width="8.375" style="1" customWidth="1"/>
    <col min="7" max="10" width="7.25" style="1" customWidth="1"/>
    <col min="11" max="12" width="7.75" style="1" customWidth="1"/>
    <col min="13" max="13" width="22.25" style="1" customWidth="1"/>
    <col min="14" max="16384" width="9" style="1"/>
  </cols>
  <sheetData>
    <row r="1" spans="1:13" ht="18.75">
      <c r="K1" s="25" t="s">
        <v>199</v>
      </c>
    </row>
    <row r="2" spans="1:13" ht="18.75">
      <c r="K2" s="25" t="s">
        <v>23</v>
      </c>
    </row>
    <row r="3" spans="1:13" ht="18.75">
      <c r="K3" s="25" t="s">
        <v>0</v>
      </c>
    </row>
    <row r="4" spans="1:13" ht="18.75">
      <c r="K4" s="25" t="s">
        <v>1</v>
      </c>
    </row>
    <row r="5" spans="1:13" ht="18.75">
      <c r="K5" s="25" t="s">
        <v>2</v>
      </c>
    </row>
    <row r="6" spans="1:13" ht="18.75">
      <c r="A6" s="15"/>
    </row>
    <row r="7" spans="1:13" ht="18.75">
      <c r="A7" s="15"/>
    </row>
    <row r="8" spans="1:13" ht="18.75">
      <c r="A8" s="14"/>
    </row>
    <row r="9" spans="1:13" ht="18.75">
      <c r="A9" s="3"/>
    </row>
    <row r="10" spans="1:13" ht="18.75">
      <c r="A10" s="330" t="s">
        <v>3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30"/>
      <c r="L10" s="330"/>
      <c r="M10" s="330"/>
    </row>
    <row r="11" spans="1:13" ht="18.75">
      <c r="A11" s="330" t="s">
        <v>181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  <c r="M11" s="330"/>
    </row>
    <row r="12" spans="1:13" ht="18.75">
      <c r="A12" s="330" t="s">
        <v>182</v>
      </c>
      <c r="B12" s="330"/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</row>
    <row r="13" spans="1:13" ht="22.5">
      <c r="A13" s="471" t="s">
        <v>183</v>
      </c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</row>
    <row r="14" spans="1:13" ht="18.75">
      <c r="A14" s="330" t="s">
        <v>184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</row>
    <row r="15" spans="1:13" ht="18.75">
      <c r="A15" s="3"/>
    </row>
    <row r="16" spans="1:13" ht="72" customHeight="1">
      <c r="A16" s="331" t="s">
        <v>55</v>
      </c>
      <c r="B16" s="331" t="s">
        <v>121</v>
      </c>
      <c r="C16" s="331" t="s">
        <v>122</v>
      </c>
      <c r="D16" s="331" t="s">
        <v>123</v>
      </c>
      <c r="E16" s="331" t="s">
        <v>124</v>
      </c>
      <c r="F16" s="331"/>
      <c r="G16" s="331" t="s">
        <v>125</v>
      </c>
      <c r="H16" s="331"/>
      <c r="I16" s="331"/>
      <c r="J16" s="331"/>
      <c r="K16" s="331" t="s">
        <v>126</v>
      </c>
      <c r="L16" s="331"/>
      <c r="M16" s="331" t="s">
        <v>138</v>
      </c>
    </row>
    <row r="17" spans="1:13" ht="48" customHeight="1">
      <c r="A17" s="331"/>
      <c r="B17" s="331"/>
      <c r="C17" s="331"/>
      <c r="D17" s="331"/>
      <c r="E17" s="331"/>
      <c r="F17" s="331"/>
      <c r="G17" s="331" t="s">
        <v>127</v>
      </c>
      <c r="H17" s="331"/>
      <c r="I17" s="331" t="s">
        <v>128</v>
      </c>
      <c r="J17" s="331"/>
      <c r="K17" s="331"/>
      <c r="L17" s="331"/>
      <c r="M17" s="331"/>
    </row>
    <row r="18" spans="1:13" ht="36" customHeight="1">
      <c r="A18" s="331"/>
      <c r="B18" s="331"/>
      <c r="C18" s="331"/>
      <c r="D18" s="331"/>
      <c r="E18" s="5" t="s">
        <v>97</v>
      </c>
      <c r="F18" s="5" t="s">
        <v>129</v>
      </c>
      <c r="G18" s="5" t="s">
        <v>97</v>
      </c>
      <c r="H18" s="5" t="s">
        <v>129</v>
      </c>
      <c r="I18" s="5" t="s">
        <v>97</v>
      </c>
      <c r="J18" s="5" t="s">
        <v>129</v>
      </c>
      <c r="K18" s="5" t="s">
        <v>28</v>
      </c>
      <c r="L18" s="5" t="s">
        <v>130</v>
      </c>
      <c r="M18" s="331"/>
    </row>
    <row r="19" spans="1:13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  <c r="J19" s="5">
        <v>10</v>
      </c>
      <c r="K19" s="5">
        <v>11</v>
      </c>
      <c r="L19" s="5">
        <v>12</v>
      </c>
      <c r="M19" s="5">
        <v>13</v>
      </c>
    </row>
    <row r="20" spans="1:13">
      <c r="A20" s="6"/>
      <c r="B20" s="6" t="s">
        <v>131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A21" s="6"/>
      <c r="B21" s="6" t="s">
        <v>132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6"/>
      <c r="B22" s="6" t="s">
        <v>14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6" t="s">
        <v>118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>
      <c r="A24" s="6"/>
      <c r="B24" s="6" t="s">
        <v>133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6"/>
      <c r="B25" s="6" t="s">
        <v>134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6"/>
      <c r="B26" s="6" t="s">
        <v>14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>
      <c r="A27" s="6"/>
      <c r="B27" s="6" t="s">
        <v>135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6"/>
      <c r="B28" s="6" t="s">
        <v>134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78.75">
      <c r="A30" s="6"/>
      <c r="B30" s="6" t="s">
        <v>48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A31" s="6"/>
      <c r="B31" s="6" t="s">
        <v>134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6"/>
      <c r="B32" s="6" t="s">
        <v>14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78.75">
      <c r="A33" s="6"/>
      <c r="B33" s="6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6"/>
      <c r="B34" s="6" t="s">
        <v>134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6"/>
      <c r="B35" s="6" t="s">
        <v>14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31.5">
      <c r="A36" s="6"/>
      <c r="B36" s="6" t="s">
        <v>136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8.75">
      <c r="A37" s="3"/>
    </row>
    <row r="38" spans="1:13" ht="18.75">
      <c r="A38" s="3"/>
    </row>
    <row r="39" spans="1:13" ht="44.25" customHeight="1">
      <c r="A39" s="469" t="s">
        <v>19</v>
      </c>
      <c r="B39" s="469"/>
      <c r="C39" s="469"/>
      <c r="D39" s="469"/>
      <c r="E39" s="469"/>
      <c r="F39" s="469"/>
      <c r="G39" s="469"/>
      <c r="H39" s="469"/>
      <c r="I39" s="469"/>
      <c r="J39" s="469"/>
      <c r="K39" s="470" t="s">
        <v>20</v>
      </c>
      <c r="L39" s="470"/>
      <c r="M39" s="9" t="s">
        <v>21</v>
      </c>
    </row>
    <row r="40" spans="1:13" ht="18.75">
      <c r="A40" s="3"/>
    </row>
    <row r="41" spans="1:13" ht="18.75">
      <c r="A41" s="3"/>
    </row>
  </sheetData>
  <mergeCells count="17">
    <mergeCell ref="A10:M10"/>
    <mergeCell ref="A11:M11"/>
    <mergeCell ref="A12:M12"/>
    <mergeCell ref="A14:M14"/>
    <mergeCell ref="A16:A18"/>
    <mergeCell ref="B16:B18"/>
    <mergeCell ref="C16:C18"/>
    <mergeCell ref="D16:D18"/>
    <mergeCell ref="E16:F17"/>
    <mergeCell ref="G16:J16"/>
    <mergeCell ref="A39:J39"/>
    <mergeCell ref="K39:L39"/>
    <mergeCell ref="A13:M13"/>
    <mergeCell ref="K16:L17"/>
    <mergeCell ref="M16:M18"/>
    <mergeCell ref="G17:H17"/>
    <mergeCell ref="I17:J17"/>
  </mergeCells>
  <pageMargins left="0.78740157480314965" right="0.78740157480314965" top="1.1811023622047245" bottom="0.47" header="0.31496062992125984" footer="0.31496062992125984"/>
  <pageSetup paperSize="9" scale="94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Q43"/>
  <sheetViews>
    <sheetView zoomScale="70" zoomScaleNormal="70" workbookViewId="0">
      <selection activeCell="J22" sqref="J22"/>
    </sheetView>
  </sheetViews>
  <sheetFormatPr defaultRowHeight="15.75"/>
  <cols>
    <col min="1" max="1" width="5.625" style="1" customWidth="1"/>
    <col min="2" max="2" width="20.25" style="1" customWidth="1"/>
    <col min="3" max="3" width="19.5" style="1" customWidth="1"/>
    <col min="4" max="4" width="18.875" style="1" customWidth="1"/>
    <col min="5" max="5" width="7.375" style="1" customWidth="1"/>
    <col min="6" max="8" width="7" style="1" customWidth="1"/>
    <col min="9" max="10" width="9.5" style="1" customWidth="1"/>
    <col min="11" max="16" width="7.75" style="1" customWidth="1"/>
    <col min="17" max="17" width="16" style="1" customWidth="1"/>
    <col min="18" max="16384" width="9" style="1"/>
  </cols>
  <sheetData>
    <row r="1" spans="1:17" ht="18.75">
      <c r="N1" s="25" t="s">
        <v>137</v>
      </c>
    </row>
    <row r="2" spans="1:17" ht="18.75">
      <c r="N2" s="25" t="s">
        <v>23</v>
      </c>
    </row>
    <row r="3" spans="1:17" ht="18.75">
      <c r="N3" s="25" t="s">
        <v>0</v>
      </c>
    </row>
    <row r="4" spans="1:17" ht="18.75">
      <c r="N4" s="25" t="s">
        <v>1</v>
      </c>
    </row>
    <row r="5" spans="1:17" ht="18.75">
      <c r="N5" s="25" t="s">
        <v>2</v>
      </c>
    </row>
    <row r="6" spans="1:17" ht="18.75">
      <c r="L6" s="14"/>
    </row>
    <row r="7" spans="1:17" ht="18.75">
      <c r="A7" s="3"/>
    </row>
    <row r="8" spans="1:17" ht="18.75">
      <c r="A8" s="3"/>
    </row>
    <row r="9" spans="1:17" ht="18.75">
      <c r="A9" s="3"/>
    </row>
    <row r="10" spans="1:17" ht="18.75">
      <c r="A10" s="330" t="s">
        <v>3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</row>
    <row r="11" spans="1:17" ht="18.75">
      <c r="A11" s="330" t="s">
        <v>177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330"/>
    </row>
    <row r="12" spans="1:17" ht="18.75">
      <c r="A12" s="330" t="s">
        <v>178</v>
      </c>
      <c r="B12" s="330"/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</row>
    <row r="13" spans="1:17" ht="22.5">
      <c r="A13" s="471" t="s">
        <v>176</v>
      </c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  <c r="N13" s="471"/>
      <c r="O13" s="471"/>
      <c r="P13" s="471"/>
      <c r="Q13" s="471"/>
    </row>
    <row r="14" spans="1:17" ht="18.75">
      <c r="A14" s="330" t="s">
        <v>179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</row>
    <row r="15" spans="1:17" ht="18.75">
      <c r="A15" s="330" t="s">
        <v>180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</row>
    <row r="16" spans="1:17" ht="18.75">
      <c r="A16" s="330"/>
      <c r="B16" s="330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</row>
    <row r="17" spans="1:17" ht="18.75">
      <c r="A17" s="3"/>
    </row>
    <row r="18" spans="1:17" ht="24.75" customHeight="1">
      <c r="A18" s="331" t="s">
        <v>55</v>
      </c>
      <c r="B18" s="331" t="s">
        <v>101</v>
      </c>
      <c r="C18" s="331" t="s">
        <v>102</v>
      </c>
      <c r="D18" s="331" t="s">
        <v>93</v>
      </c>
      <c r="E18" s="331" t="s">
        <v>91</v>
      </c>
      <c r="F18" s="331"/>
      <c r="G18" s="331"/>
      <c r="H18" s="331"/>
      <c r="I18" s="331" t="s">
        <v>139</v>
      </c>
      <c r="J18" s="331"/>
      <c r="K18" s="331"/>
      <c r="L18" s="331"/>
      <c r="M18" s="331"/>
      <c r="N18" s="331"/>
      <c r="O18" s="331"/>
      <c r="P18" s="331"/>
      <c r="Q18" s="331" t="s">
        <v>140</v>
      </c>
    </row>
    <row r="19" spans="1:17" ht="54" customHeight="1">
      <c r="A19" s="331"/>
      <c r="B19" s="331"/>
      <c r="C19" s="331"/>
      <c r="D19" s="331"/>
      <c r="E19" s="331"/>
      <c r="F19" s="331"/>
      <c r="G19" s="331"/>
      <c r="H19" s="331"/>
      <c r="I19" s="331" t="s">
        <v>141</v>
      </c>
      <c r="J19" s="331"/>
      <c r="K19" s="331" t="s">
        <v>142</v>
      </c>
      <c r="L19" s="331"/>
      <c r="M19" s="331"/>
      <c r="N19" s="331"/>
      <c r="O19" s="331" t="s">
        <v>143</v>
      </c>
      <c r="P19" s="331"/>
      <c r="Q19" s="331"/>
    </row>
    <row r="20" spans="1:17" ht="39.75" customHeight="1">
      <c r="A20" s="331"/>
      <c r="B20" s="331"/>
      <c r="C20" s="331"/>
      <c r="D20" s="331"/>
      <c r="E20" s="331" t="s">
        <v>93</v>
      </c>
      <c r="F20" s="331" t="s">
        <v>94</v>
      </c>
      <c r="G20" s="331" t="s">
        <v>95</v>
      </c>
      <c r="H20" s="331" t="s">
        <v>96</v>
      </c>
      <c r="I20" s="331"/>
      <c r="J20" s="331"/>
      <c r="K20" s="331" t="s">
        <v>127</v>
      </c>
      <c r="L20" s="331"/>
      <c r="M20" s="331" t="s">
        <v>128</v>
      </c>
      <c r="N20" s="331"/>
      <c r="O20" s="331"/>
      <c r="P20" s="331"/>
      <c r="Q20" s="331"/>
    </row>
    <row r="21" spans="1:17" ht="17.25" customHeight="1">
      <c r="A21" s="331"/>
      <c r="B21" s="331"/>
      <c r="C21" s="331"/>
      <c r="D21" s="331"/>
      <c r="E21" s="331"/>
      <c r="F21" s="331"/>
      <c r="G21" s="331"/>
      <c r="H21" s="331"/>
      <c r="I21" s="5" t="s">
        <v>97</v>
      </c>
      <c r="J21" s="5" t="s">
        <v>129</v>
      </c>
      <c r="K21" s="5" t="s">
        <v>97</v>
      </c>
      <c r="L21" s="5" t="s">
        <v>129</v>
      </c>
      <c r="M21" s="5" t="s">
        <v>97</v>
      </c>
      <c r="N21" s="5" t="s">
        <v>129</v>
      </c>
      <c r="O21" s="5" t="s">
        <v>28</v>
      </c>
      <c r="P21" s="5" t="s">
        <v>130</v>
      </c>
      <c r="Q21" s="331"/>
    </row>
    <row r="22" spans="1:17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5">
        <v>16</v>
      </c>
      <c r="Q22" s="5">
        <v>17</v>
      </c>
    </row>
    <row r="23" spans="1:17" ht="31.5">
      <c r="A23" s="329"/>
      <c r="B23" s="329" t="s">
        <v>104</v>
      </c>
      <c r="C23" s="329"/>
      <c r="D23" s="6" t="s">
        <v>100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31.5">
      <c r="A24" s="329"/>
      <c r="B24" s="329"/>
      <c r="C24" s="329"/>
      <c r="D24" s="6" t="s">
        <v>99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329"/>
      <c r="B25" s="329"/>
      <c r="C25" s="329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31.5">
      <c r="A26" s="329"/>
      <c r="B26" s="329" t="s">
        <v>46</v>
      </c>
      <c r="C26" s="329"/>
      <c r="D26" s="6" t="s">
        <v>100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31.5">
      <c r="A27" s="329"/>
      <c r="B27" s="329"/>
      <c r="C27" s="329"/>
      <c r="D27" s="6" t="s">
        <v>99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329"/>
      <c r="B28" s="329"/>
      <c r="C28" s="329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31.5">
      <c r="A30" s="329"/>
      <c r="B30" s="329" t="s">
        <v>47</v>
      </c>
      <c r="C30" s="329"/>
      <c r="D30" s="6" t="s">
        <v>100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31.5">
      <c r="A31" s="329"/>
      <c r="B31" s="329"/>
      <c r="C31" s="329"/>
      <c r="D31" s="6" t="s">
        <v>99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>
      <c r="A32" s="329"/>
      <c r="B32" s="329"/>
      <c r="C32" s="329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31.5">
      <c r="A33" s="329"/>
      <c r="B33" s="329" t="s">
        <v>48</v>
      </c>
      <c r="C33" s="6"/>
      <c r="D33" s="6" t="s">
        <v>100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31.5">
      <c r="A34" s="329"/>
      <c r="B34" s="329"/>
      <c r="C34" s="6"/>
      <c r="D34" s="6" t="s">
        <v>99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>
      <c r="A35" s="329"/>
      <c r="B35" s="329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 t="s">
        <v>14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31.5">
      <c r="A37" s="329"/>
      <c r="B37" s="329" t="s">
        <v>49</v>
      </c>
      <c r="C37" s="6"/>
      <c r="D37" s="6" t="s">
        <v>100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31.5">
      <c r="A38" s="329"/>
      <c r="B38" s="329"/>
      <c r="C38" s="6"/>
      <c r="D38" s="6" t="s">
        <v>99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>
      <c r="A39" s="329"/>
      <c r="B39" s="329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8.75">
      <c r="A40" s="3"/>
    </row>
    <row r="41" spans="1:17" ht="44.25" customHeight="1">
      <c r="A41" s="469" t="s">
        <v>19</v>
      </c>
      <c r="B41" s="469"/>
      <c r="C41" s="469"/>
      <c r="D41" s="469"/>
      <c r="E41" s="469"/>
      <c r="F41" s="469"/>
      <c r="G41" s="469"/>
      <c r="H41" s="469"/>
      <c r="I41" s="469"/>
      <c r="J41" s="469"/>
      <c r="K41" s="470" t="s">
        <v>20</v>
      </c>
      <c r="L41" s="470"/>
      <c r="Q41" s="9" t="s">
        <v>21</v>
      </c>
    </row>
    <row r="42" spans="1:17" ht="18.75">
      <c r="A42" s="3"/>
    </row>
    <row r="43" spans="1:17" ht="18.75">
      <c r="A43" s="3"/>
    </row>
  </sheetData>
  <mergeCells count="38">
    <mergeCell ref="A18:A21"/>
    <mergeCell ref="B18:B21"/>
    <mergeCell ref="C18:C21"/>
    <mergeCell ref="D18:D21"/>
    <mergeCell ref="E18:H19"/>
    <mergeCell ref="Q18:Q21"/>
    <mergeCell ref="I19:J20"/>
    <mergeCell ref="K19:N19"/>
    <mergeCell ref="O19:P20"/>
    <mergeCell ref="E20:E21"/>
    <mergeCell ref="F20:F21"/>
    <mergeCell ref="G20:G21"/>
    <mergeCell ref="H20:H21"/>
    <mergeCell ref="K20:L20"/>
    <mergeCell ref="M20:N20"/>
    <mergeCell ref="I18:P18"/>
    <mergeCell ref="A23:A25"/>
    <mergeCell ref="B23:B25"/>
    <mergeCell ref="C23:C25"/>
    <mergeCell ref="A26:A28"/>
    <mergeCell ref="B26:B28"/>
    <mergeCell ref="C26:C28"/>
    <mergeCell ref="A16:Q16"/>
    <mergeCell ref="A41:J41"/>
    <mergeCell ref="K41:L41"/>
    <mergeCell ref="A13:Q13"/>
    <mergeCell ref="A10:Q10"/>
    <mergeCell ref="A11:Q11"/>
    <mergeCell ref="A12:Q12"/>
    <mergeCell ref="A14:Q14"/>
    <mergeCell ref="A15:Q15"/>
    <mergeCell ref="A30:A32"/>
    <mergeCell ref="B30:B32"/>
    <mergeCell ref="C30:C32"/>
    <mergeCell ref="A33:A35"/>
    <mergeCell ref="B33:B35"/>
    <mergeCell ref="A37:A39"/>
    <mergeCell ref="B37:B39"/>
  </mergeCells>
  <pageMargins left="0.78740157480314965" right="0.78740157480314965" top="1.1811023622047245" bottom="0.67" header="0.31496062992125984" footer="0.31496062992125984"/>
  <pageSetup paperSize="9" scale="6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62"/>
  <sheetViews>
    <sheetView zoomScale="85" zoomScaleNormal="85" workbookViewId="0">
      <selection activeCell="J22" sqref="J22"/>
    </sheetView>
  </sheetViews>
  <sheetFormatPr defaultRowHeight="15.75"/>
  <cols>
    <col min="1" max="1" width="4.125" style="1" customWidth="1"/>
    <col min="2" max="2" width="14.75" style="1" customWidth="1"/>
    <col min="3" max="3" width="15" style="1" customWidth="1"/>
    <col min="4" max="4" width="19.25" style="1" customWidth="1"/>
    <col min="5" max="6" width="8.375" style="1" customWidth="1"/>
    <col min="7" max="8" width="7.125" style="1" customWidth="1"/>
    <col min="9" max="10" width="6.5" style="1" customWidth="1"/>
    <col min="11" max="12" width="9" style="1"/>
    <col min="13" max="13" width="13" style="1" customWidth="1"/>
    <col min="14" max="16384" width="9" style="1"/>
  </cols>
  <sheetData>
    <row r="1" spans="1:13" ht="18.75">
      <c r="J1" s="25" t="s">
        <v>144</v>
      </c>
    </row>
    <row r="2" spans="1:13" ht="18.75">
      <c r="J2" s="25" t="s">
        <v>23</v>
      </c>
    </row>
    <row r="3" spans="1:13" ht="18.75">
      <c r="J3" s="25" t="s">
        <v>0</v>
      </c>
    </row>
    <row r="4" spans="1:13" ht="18.75">
      <c r="J4" s="25" t="s">
        <v>1</v>
      </c>
    </row>
    <row r="5" spans="1:13" ht="18.75">
      <c r="J5" s="25" t="s">
        <v>2</v>
      </c>
    </row>
    <row r="6" spans="1:13" ht="18.75">
      <c r="A6" s="25"/>
    </row>
    <row r="7" spans="1:13" ht="18.75">
      <c r="A7" s="25"/>
    </row>
    <row r="8" spans="1:13" ht="18.75">
      <c r="A8" s="14"/>
    </row>
    <row r="9" spans="1:13" ht="18.75">
      <c r="A9" s="3"/>
    </row>
    <row r="10" spans="1:13" ht="18.75">
      <c r="A10" s="330" t="s">
        <v>3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30"/>
      <c r="L10" s="330"/>
      <c r="M10" s="330"/>
    </row>
    <row r="11" spans="1:13" ht="18.75">
      <c r="A11" s="330" t="s">
        <v>170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  <c r="M11" s="330"/>
    </row>
    <row r="12" spans="1:13" ht="18.75">
      <c r="A12" s="330" t="s">
        <v>175</v>
      </c>
      <c r="B12" s="330"/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</row>
    <row r="13" spans="1:13" ht="22.5">
      <c r="A13" s="471" t="s">
        <v>176</v>
      </c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</row>
    <row r="14" spans="1:13" ht="18.75">
      <c r="A14" s="330" t="s">
        <v>174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</row>
    <row r="15" spans="1:13" ht="18.7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8.75">
      <c r="M16" s="14" t="s">
        <v>56</v>
      </c>
    </row>
    <row r="17" spans="1:13" ht="55.5" customHeight="1">
      <c r="A17" s="331" t="s">
        <v>55</v>
      </c>
      <c r="B17" s="331" t="s">
        <v>145</v>
      </c>
      <c r="C17" s="331" t="s">
        <v>102</v>
      </c>
      <c r="D17" s="331" t="s">
        <v>146</v>
      </c>
      <c r="E17" s="331" t="s">
        <v>124</v>
      </c>
      <c r="F17" s="331"/>
      <c r="G17" s="331" t="s">
        <v>125</v>
      </c>
      <c r="H17" s="331"/>
      <c r="I17" s="331"/>
      <c r="J17" s="331"/>
      <c r="K17" s="331" t="s">
        <v>126</v>
      </c>
      <c r="L17" s="331"/>
      <c r="M17" s="331" t="s">
        <v>140</v>
      </c>
    </row>
    <row r="18" spans="1:13" ht="43.5" customHeight="1">
      <c r="A18" s="331"/>
      <c r="B18" s="331"/>
      <c r="C18" s="331"/>
      <c r="D18" s="331"/>
      <c r="E18" s="331"/>
      <c r="F18" s="331"/>
      <c r="G18" s="331" t="s">
        <v>127</v>
      </c>
      <c r="H18" s="331"/>
      <c r="I18" s="331" t="s">
        <v>128</v>
      </c>
      <c r="J18" s="331"/>
      <c r="K18" s="331"/>
      <c r="L18" s="331"/>
      <c r="M18" s="331"/>
    </row>
    <row r="19" spans="1:13" ht="30.75" customHeight="1">
      <c r="A19" s="331"/>
      <c r="B19" s="331"/>
      <c r="C19" s="331"/>
      <c r="D19" s="331"/>
      <c r="E19" s="5" t="s">
        <v>97</v>
      </c>
      <c r="F19" s="5" t="s">
        <v>129</v>
      </c>
      <c r="G19" s="5" t="s">
        <v>97</v>
      </c>
      <c r="H19" s="5" t="s">
        <v>129</v>
      </c>
      <c r="I19" s="5" t="s">
        <v>97</v>
      </c>
      <c r="J19" s="5" t="s">
        <v>129</v>
      </c>
      <c r="K19" s="5" t="s">
        <v>28</v>
      </c>
      <c r="L19" s="5" t="s">
        <v>130</v>
      </c>
      <c r="M19" s="331"/>
    </row>
    <row r="20" spans="1:13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</row>
    <row r="21" spans="1:13">
      <c r="A21" s="329"/>
      <c r="B21" s="473" t="s">
        <v>104</v>
      </c>
      <c r="C21" s="329"/>
      <c r="D21" s="6" t="s">
        <v>103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329"/>
      <c r="B22" s="473"/>
      <c r="C22" s="329"/>
      <c r="D22" s="6" t="s">
        <v>65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ht="34.5">
      <c r="A23" s="329"/>
      <c r="B23" s="473"/>
      <c r="C23" s="329"/>
      <c r="D23" s="23" t="s">
        <v>106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ht="18.75">
      <c r="A24" s="329"/>
      <c r="B24" s="473"/>
      <c r="C24" s="329"/>
      <c r="D24" s="6" t="s">
        <v>108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329"/>
      <c r="B25" s="473"/>
      <c r="C25" s="329"/>
      <c r="D25" s="6" t="s">
        <v>105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ht="81.75">
      <c r="A26" s="329"/>
      <c r="B26" s="473"/>
      <c r="C26" s="329"/>
      <c r="D26" s="24" t="s">
        <v>107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ht="31.5">
      <c r="A27" s="329"/>
      <c r="B27" s="473"/>
      <c r="C27" s="329"/>
      <c r="D27" s="6" t="s">
        <v>69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329"/>
      <c r="B28" s="473" t="s">
        <v>46</v>
      </c>
      <c r="C28" s="329"/>
      <c r="D28" s="6" t="s">
        <v>103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329"/>
      <c r="B29" s="473"/>
      <c r="C29" s="329"/>
      <c r="D29" s="6" t="s">
        <v>65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ht="34.5">
      <c r="A30" s="329"/>
      <c r="B30" s="473"/>
      <c r="C30" s="329"/>
      <c r="D30" s="23" t="s">
        <v>106</v>
      </c>
      <c r="E30" s="6"/>
      <c r="F30" s="6"/>
      <c r="G30" s="6"/>
      <c r="H30" s="6"/>
      <c r="I30" s="6"/>
      <c r="J30" s="6"/>
      <c r="K30" s="6"/>
      <c r="L30" s="6"/>
      <c r="M30" s="6"/>
    </row>
    <row r="31" spans="1:13" ht="18.75">
      <c r="A31" s="329"/>
      <c r="B31" s="473"/>
      <c r="C31" s="329"/>
      <c r="D31" s="6" t="s">
        <v>108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329"/>
      <c r="B32" s="473"/>
      <c r="C32" s="329"/>
      <c r="D32" s="6" t="s">
        <v>105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ht="81.75">
      <c r="A33" s="329"/>
      <c r="B33" s="473"/>
      <c r="C33" s="329"/>
      <c r="D33" s="24" t="s">
        <v>107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ht="31.5">
      <c r="A34" s="329"/>
      <c r="B34" s="473"/>
      <c r="C34" s="329"/>
      <c r="D34" s="6" t="s">
        <v>69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329"/>
      <c r="B35" s="473" t="s">
        <v>47</v>
      </c>
      <c r="C35" s="329"/>
      <c r="D35" s="6" t="s">
        <v>103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>
      <c r="A36" s="329"/>
      <c r="B36" s="473"/>
      <c r="C36" s="329"/>
      <c r="D36" s="6" t="s">
        <v>65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ht="34.5">
      <c r="A37" s="329"/>
      <c r="B37" s="473"/>
      <c r="C37" s="329"/>
      <c r="D37" s="23" t="s">
        <v>106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8.75">
      <c r="A38" s="329"/>
      <c r="B38" s="473"/>
      <c r="C38" s="329"/>
      <c r="D38" s="6" t="s">
        <v>108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>
      <c r="A39" s="329"/>
      <c r="B39" s="473"/>
      <c r="C39" s="329"/>
      <c r="D39" s="6" t="s">
        <v>105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ht="81.75">
      <c r="A40" s="329"/>
      <c r="B40" s="473"/>
      <c r="C40" s="329"/>
      <c r="D40" s="24" t="s">
        <v>107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ht="31.5">
      <c r="A41" s="329"/>
      <c r="B41" s="473"/>
      <c r="C41" s="329"/>
      <c r="D41" s="6" t="s">
        <v>69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>
      <c r="A42" s="329"/>
      <c r="B42" s="473" t="s">
        <v>48</v>
      </c>
      <c r="C42" s="329"/>
      <c r="D42" s="6" t="s">
        <v>103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>
      <c r="A43" s="329"/>
      <c r="B43" s="473"/>
      <c r="C43" s="329"/>
      <c r="D43" s="6" t="s">
        <v>65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ht="34.5">
      <c r="A44" s="329"/>
      <c r="B44" s="473"/>
      <c r="C44" s="329"/>
      <c r="D44" s="23" t="s">
        <v>106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ht="18.75">
      <c r="A45" s="329"/>
      <c r="B45" s="473"/>
      <c r="C45" s="329"/>
      <c r="D45" s="6" t="s">
        <v>108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>
      <c r="A46" s="329"/>
      <c r="B46" s="473"/>
      <c r="C46" s="329"/>
      <c r="D46" s="6" t="s">
        <v>105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ht="81.75">
      <c r="A47" s="329"/>
      <c r="B47" s="473"/>
      <c r="C47" s="329"/>
      <c r="D47" s="24" t="s">
        <v>107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ht="31.5">
      <c r="A48" s="329"/>
      <c r="B48" s="473"/>
      <c r="C48" s="329"/>
      <c r="D48" s="6" t="s">
        <v>69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>
      <c r="A49" s="329"/>
      <c r="B49" s="473" t="s">
        <v>49</v>
      </c>
      <c r="C49" s="329"/>
      <c r="D49" s="6" t="s">
        <v>103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>
      <c r="A50" s="329"/>
      <c r="B50" s="473"/>
      <c r="C50" s="329"/>
      <c r="D50" s="6" t="s">
        <v>65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ht="34.5">
      <c r="A51" s="329"/>
      <c r="B51" s="473"/>
      <c r="C51" s="329"/>
      <c r="D51" s="23" t="s">
        <v>106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ht="18.75">
      <c r="A52" s="329"/>
      <c r="B52" s="473"/>
      <c r="C52" s="329"/>
      <c r="D52" s="6" t="s">
        <v>108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A53" s="329"/>
      <c r="B53" s="473"/>
      <c r="C53" s="329"/>
      <c r="D53" s="6" t="s">
        <v>105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ht="81.75">
      <c r="A54" s="329"/>
      <c r="B54" s="473"/>
      <c r="C54" s="329"/>
      <c r="D54" s="24" t="s">
        <v>107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ht="31.5">
      <c r="A55" s="329"/>
      <c r="B55" s="473"/>
      <c r="C55" s="329"/>
      <c r="D55" s="6" t="s">
        <v>69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ht="23.25" customHeight="1">
      <c r="A56" s="472" t="s">
        <v>150</v>
      </c>
      <c r="B56" s="472"/>
      <c r="C56" s="472"/>
      <c r="D56" s="472"/>
      <c r="E56" s="472"/>
      <c r="F56" s="472"/>
      <c r="G56" s="472"/>
      <c r="H56" s="472"/>
      <c r="I56" s="472"/>
      <c r="J56" s="472"/>
      <c r="K56" s="472"/>
      <c r="L56" s="472"/>
      <c r="M56" s="472"/>
    </row>
    <row r="57" spans="1:13" ht="23.25" customHeight="1">
      <c r="A57" s="472" t="s">
        <v>151</v>
      </c>
      <c r="B57" s="472"/>
      <c r="C57" s="472"/>
      <c r="D57" s="472"/>
      <c r="E57" s="472"/>
      <c r="F57" s="472"/>
      <c r="G57" s="472"/>
      <c r="H57" s="472"/>
      <c r="I57" s="472"/>
      <c r="J57" s="472"/>
      <c r="K57" s="472"/>
      <c r="L57" s="472"/>
      <c r="M57" s="472"/>
    </row>
    <row r="58" spans="1:13" ht="18.75">
      <c r="A58" s="3"/>
    </row>
    <row r="59" spans="1:13" ht="52.5" customHeight="1">
      <c r="A59" s="469" t="s">
        <v>19</v>
      </c>
      <c r="B59" s="469"/>
      <c r="C59" s="469"/>
      <c r="D59" s="469"/>
      <c r="E59" s="469"/>
      <c r="F59" s="469"/>
      <c r="G59" s="469"/>
      <c r="H59" s="469"/>
      <c r="I59" s="469"/>
      <c r="K59" s="470" t="s">
        <v>20</v>
      </c>
      <c r="L59" s="470"/>
      <c r="M59" s="9" t="s">
        <v>21</v>
      </c>
    </row>
    <row r="60" spans="1:13" ht="18.75">
      <c r="A60" s="3"/>
    </row>
    <row r="61" spans="1:13" ht="18.75">
      <c r="A61" s="3"/>
    </row>
    <row r="62" spans="1:13" ht="18.75">
      <c r="A62" s="3"/>
    </row>
  </sheetData>
  <mergeCells count="34">
    <mergeCell ref="K17:L18"/>
    <mergeCell ref="M17:M19"/>
    <mergeCell ref="G18:H18"/>
    <mergeCell ref="I18:J18"/>
    <mergeCell ref="A21:A27"/>
    <mergeCell ref="B21:B27"/>
    <mergeCell ref="C21:C27"/>
    <mergeCell ref="A17:A19"/>
    <mergeCell ref="B17:B19"/>
    <mergeCell ref="C17:C19"/>
    <mergeCell ref="D17:D19"/>
    <mergeCell ref="E17:F18"/>
    <mergeCell ref="G17:J17"/>
    <mergeCell ref="B28:B34"/>
    <mergeCell ref="C28:C34"/>
    <mergeCell ref="A35:A41"/>
    <mergeCell ref="B35:B41"/>
    <mergeCell ref="C35:C41"/>
    <mergeCell ref="K59:L59"/>
    <mergeCell ref="A14:M14"/>
    <mergeCell ref="A13:M13"/>
    <mergeCell ref="A59:I59"/>
    <mergeCell ref="A10:M10"/>
    <mergeCell ref="A11:M11"/>
    <mergeCell ref="A12:M12"/>
    <mergeCell ref="A57:M57"/>
    <mergeCell ref="A56:M56"/>
    <mergeCell ref="A42:A48"/>
    <mergeCell ref="B42:B48"/>
    <mergeCell ref="C42:C48"/>
    <mergeCell ref="A49:A55"/>
    <mergeCell ref="B49:B55"/>
    <mergeCell ref="C49:C55"/>
    <mergeCell ref="A28:A34"/>
  </mergeCells>
  <pageMargins left="0.78740157480314965" right="0.78740157480314965" top="1.1811023622047245" bottom="0" header="0.31496062992125984" footer="0.31496062992125984"/>
  <pageSetup paperSize="9" scale="94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89"/>
  <sheetViews>
    <sheetView zoomScale="85" zoomScaleNormal="85" workbookViewId="0">
      <selection activeCell="J22" sqref="J22"/>
    </sheetView>
  </sheetViews>
  <sheetFormatPr defaultRowHeight="15.75"/>
  <cols>
    <col min="1" max="1" width="4" style="16" customWidth="1"/>
    <col min="2" max="2" width="14.625" style="16" customWidth="1"/>
    <col min="3" max="3" width="12.25" style="16" customWidth="1"/>
    <col min="4" max="4" width="14.75" style="16" customWidth="1"/>
    <col min="5" max="5" width="9" style="16"/>
    <col min="6" max="6" width="12" style="16" customWidth="1"/>
    <col min="7" max="7" width="9" style="16"/>
    <col min="8" max="8" width="10.625" style="16" customWidth="1"/>
    <col min="9" max="11" width="7.25" style="16" customWidth="1"/>
    <col min="12" max="14" width="10.625" style="16" customWidth="1"/>
    <col min="15" max="16384" width="9" style="16"/>
  </cols>
  <sheetData>
    <row r="1" spans="1:14" ht="18.75">
      <c r="A1" s="27"/>
      <c r="K1" s="28" t="s">
        <v>148</v>
      </c>
    </row>
    <row r="2" spans="1:14" ht="18.75">
      <c r="A2" s="27"/>
      <c r="K2" s="28" t="s">
        <v>23</v>
      </c>
    </row>
    <row r="3" spans="1:14" ht="18.75">
      <c r="A3" s="27"/>
      <c r="K3" s="28" t="s">
        <v>0</v>
      </c>
    </row>
    <row r="4" spans="1:14" ht="18.75">
      <c r="A4" s="27"/>
      <c r="K4" s="28" t="s">
        <v>1</v>
      </c>
    </row>
    <row r="5" spans="1:14" ht="18.75">
      <c r="A5" s="27"/>
      <c r="K5" s="28" t="s">
        <v>2</v>
      </c>
    </row>
    <row r="6" spans="1:14" ht="18.75">
      <c r="A6" s="27"/>
    </row>
    <row r="7" spans="1:14" ht="18.75">
      <c r="A7" s="27"/>
    </row>
    <row r="8" spans="1:14" ht="18.75">
      <c r="A8" s="27"/>
    </row>
    <row r="9" spans="1:14" ht="18.75">
      <c r="A9" s="29"/>
    </row>
    <row r="10" spans="1:14" ht="18.75">
      <c r="A10" s="477" t="s">
        <v>3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</row>
    <row r="11" spans="1:14" ht="18.75">
      <c r="A11" s="477" t="s">
        <v>171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</row>
    <row r="12" spans="1:14" ht="18.75">
      <c r="A12" s="477" t="s">
        <v>172</v>
      </c>
      <c r="B12" s="477"/>
      <c r="C12" s="477"/>
      <c r="D12" s="477"/>
      <c r="E12" s="477"/>
      <c r="F12" s="477"/>
      <c r="G12" s="477"/>
      <c r="H12" s="477"/>
      <c r="I12" s="477"/>
      <c r="J12" s="477"/>
      <c r="K12" s="477"/>
      <c r="L12" s="477"/>
      <c r="M12" s="477"/>
      <c r="N12" s="477"/>
    </row>
    <row r="13" spans="1:14" ht="18.75">
      <c r="A13" s="477" t="s">
        <v>173</v>
      </c>
      <c r="B13" s="477"/>
      <c r="C13" s="477"/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</row>
    <row r="14" spans="1:14" ht="22.5">
      <c r="A14" s="471" t="s">
        <v>152</v>
      </c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471"/>
      <c r="N14" s="471"/>
    </row>
    <row r="15" spans="1:14" ht="18.75">
      <c r="A15" s="477" t="s">
        <v>166</v>
      </c>
      <c r="B15" s="477"/>
      <c r="C15" s="477"/>
      <c r="D15" s="477"/>
      <c r="E15" s="477"/>
      <c r="F15" s="477"/>
      <c r="G15" s="477"/>
      <c r="H15" s="477"/>
      <c r="I15" s="477"/>
      <c r="J15" s="477"/>
      <c r="K15" s="477"/>
      <c r="L15" s="477"/>
      <c r="M15" s="477"/>
      <c r="N15" s="477"/>
    </row>
    <row r="16" spans="1:14" ht="18.75">
      <c r="A16" s="29"/>
    </row>
    <row r="17" spans="1:14" ht="18.75">
      <c r="N17" s="27" t="s">
        <v>56</v>
      </c>
    </row>
    <row r="18" spans="1:14" ht="75" customHeight="1">
      <c r="A18" s="484" t="s">
        <v>55</v>
      </c>
      <c r="B18" s="486" t="s">
        <v>82</v>
      </c>
      <c r="C18" s="484" t="s">
        <v>57</v>
      </c>
      <c r="D18" s="486" t="s">
        <v>168</v>
      </c>
      <c r="E18" s="486" t="s">
        <v>169</v>
      </c>
      <c r="F18" s="486"/>
      <c r="G18" s="484" t="s">
        <v>153</v>
      </c>
      <c r="H18" s="484"/>
      <c r="I18" s="484" t="s">
        <v>154</v>
      </c>
      <c r="J18" s="484"/>
      <c r="K18" s="484"/>
      <c r="L18" s="484" t="s">
        <v>155</v>
      </c>
      <c r="M18" s="484" t="s">
        <v>156</v>
      </c>
      <c r="N18" s="484" t="s">
        <v>157</v>
      </c>
    </row>
    <row r="19" spans="1:14" ht="93.75">
      <c r="A19" s="484"/>
      <c r="B19" s="486"/>
      <c r="C19" s="484"/>
      <c r="D19" s="486"/>
      <c r="E19" s="26" t="s">
        <v>158</v>
      </c>
      <c r="F19" s="26" t="s">
        <v>159</v>
      </c>
      <c r="G19" s="26" t="s">
        <v>158</v>
      </c>
      <c r="H19" s="26" t="s">
        <v>159</v>
      </c>
      <c r="I19" s="26" t="s">
        <v>103</v>
      </c>
      <c r="J19" s="26" t="s">
        <v>160</v>
      </c>
      <c r="K19" s="26" t="s">
        <v>161</v>
      </c>
      <c r="L19" s="484"/>
      <c r="M19" s="484"/>
      <c r="N19" s="484"/>
    </row>
    <row r="20" spans="1:14" ht="18.75">
      <c r="A20" s="26">
        <v>1</v>
      </c>
      <c r="B20" s="26">
        <v>2</v>
      </c>
      <c r="C20" s="26">
        <v>3</v>
      </c>
      <c r="D20" s="26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6">
        <v>10</v>
      </c>
      <c r="K20" s="26">
        <v>11</v>
      </c>
      <c r="L20" s="26">
        <v>12</v>
      </c>
      <c r="M20" s="26">
        <v>13</v>
      </c>
      <c r="N20" s="26">
        <v>14</v>
      </c>
    </row>
    <row r="21" spans="1:14" ht="18.75">
      <c r="A21" s="30"/>
      <c r="B21" s="485" t="s">
        <v>61</v>
      </c>
      <c r="C21" s="485"/>
      <c r="D21" s="485"/>
      <c r="E21" s="485"/>
      <c r="F21" s="485"/>
      <c r="G21" s="485"/>
      <c r="H21" s="485"/>
      <c r="I21" s="30"/>
      <c r="J21" s="30"/>
      <c r="K21" s="30"/>
      <c r="L21" s="30"/>
      <c r="M21" s="30"/>
      <c r="N21" s="30"/>
    </row>
    <row r="22" spans="1:14" ht="18.75">
      <c r="A22" s="30"/>
      <c r="B22" s="479" t="s">
        <v>62</v>
      </c>
      <c r="C22" s="479"/>
      <c r="D22" s="479"/>
      <c r="E22" s="479"/>
      <c r="F22" s="479"/>
      <c r="G22" s="479"/>
      <c r="H22" s="479"/>
      <c r="I22" s="30"/>
      <c r="J22" s="30"/>
      <c r="K22" s="30"/>
      <c r="L22" s="30"/>
      <c r="M22" s="30"/>
      <c r="N22" s="30"/>
    </row>
    <row r="23" spans="1:14" ht="18.75">
      <c r="A23" s="30"/>
      <c r="B23" s="480" t="s">
        <v>63</v>
      </c>
      <c r="C23" s="480"/>
      <c r="D23" s="480"/>
      <c r="E23" s="480"/>
      <c r="F23" s="480"/>
      <c r="G23" s="480"/>
      <c r="H23" s="480"/>
      <c r="I23" s="30"/>
      <c r="J23" s="30"/>
      <c r="K23" s="30"/>
      <c r="L23" s="30"/>
      <c r="M23" s="30"/>
      <c r="N23" s="30"/>
    </row>
    <row r="24" spans="1:14" ht="18.75">
      <c r="A24" s="30"/>
      <c r="B24" s="480" t="s">
        <v>162</v>
      </c>
      <c r="C24" s="480"/>
      <c r="D24" s="480"/>
      <c r="E24" s="480"/>
      <c r="F24" s="480"/>
      <c r="G24" s="480"/>
      <c r="H24" s="480"/>
      <c r="I24" s="30"/>
      <c r="J24" s="30"/>
      <c r="K24" s="30"/>
      <c r="L24" s="30"/>
      <c r="M24" s="30"/>
      <c r="N24" s="30"/>
    </row>
    <row r="25" spans="1:14" ht="18.75">
      <c r="A25" s="30"/>
      <c r="B25" s="31" t="s">
        <v>64</v>
      </c>
      <c r="C25" s="32"/>
      <c r="D25" s="32"/>
      <c r="E25" s="32"/>
      <c r="F25" s="32"/>
      <c r="G25" s="32"/>
      <c r="H25" s="32"/>
      <c r="I25" s="30"/>
      <c r="J25" s="30"/>
      <c r="K25" s="30"/>
      <c r="L25" s="30"/>
      <c r="M25" s="30"/>
      <c r="N25" s="30"/>
    </row>
    <row r="26" spans="1:14" ht="18.75">
      <c r="A26" s="30"/>
      <c r="B26" s="483" t="s">
        <v>65</v>
      </c>
      <c r="C26" s="483"/>
      <c r="D26" s="483"/>
      <c r="E26" s="483"/>
      <c r="F26" s="483"/>
      <c r="G26" s="483"/>
      <c r="H26" s="483"/>
      <c r="I26" s="30"/>
      <c r="J26" s="30"/>
      <c r="K26" s="30"/>
      <c r="L26" s="30"/>
      <c r="M26" s="30"/>
      <c r="N26" s="30"/>
    </row>
    <row r="27" spans="1:14" ht="18.75">
      <c r="A27" s="30"/>
      <c r="B27" s="483" t="s">
        <v>66</v>
      </c>
      <c r="C27" s="483"/>
      <c r="D27" s="483"/>
      <c r="E27" s="483"/>
      <c r="F27" s="483"/>
      <c r="G27" s="483"/>
      <c r="H27" s="483"/>
      <c r="I27" s="30"/>
      <c r="J27" s="30"/>
      <c r="K27" s="30"/>
      <c r="L27" s="30"/>
      <c r="M27" s="30"/>
      <c r="N27" s="30"/>
    </row>
    <row r="28" spans="1:14" ht="18.75">
      <c r="A28" s="30"/>
      <c r="B28" s="483" t="s">
        <v>67</v>
      </c>
      <c r="C28" s="483"/>
      <c r="D28" s="483"/>
      <c r="E28" s="483"/>
      <c r="F28" s="483"/>
      <c r="G28" s="483"/>
      <c r="H28" s="483"/>
      <c r="I28" s="30"/>
      <c r="J28" s="30"/>
      <c r="K28" s="30"/>
      <c r="L28" s="30"/>
      <c r="M28" s="30"/>
      <c r="N28" s="30"/>
    </row>
    <row r="29" spans="1:14" ht="18.75">
      <c r="A29" s="30"/>
      <c r="B29" s="483" t="s">
        <v>163</v>
      </c>
      <c r="C29" s="483"/>
      <c r="D29" s="483"/>
      <c r="E29" s="483"/>
      <c r="F29" s="483"/>
      <c r="G29" s="483"/>
      <c r="H29" s="483"/>
      <c r="I29" s="30"/>
      <c r="J29" s="30"/>
      <c r="K29" s="30"/>
      <c r="L29" s="30"/>
      <c r="M29" s="30"/>
      <c r="N29" s="30"/>
    </row>
    <row r="30" spans="1:14" ht="18.75">
      <c r="A30" s="30"/>
      <c r="B30" s="483" t="s">
        <v>69</v>
      </c>
      <c r="C30" s="483"/>
      <c r="D30" s="483"/>
      <c r="E30" s="483"/>
      <c r="F30" s="483"/>
      <c r="G30" s="483"/>
      <c r="H30" s="483"/>
      <c r="I30" s="30"/>
      <c r="J30" s="30"/>
      <c r="K30" s="30"/>
      <c r="L30" s="30"/>
      <c r="M30" s="30"/>
      <c r="N30" s="30"/>
    </row>
    <row r="31" spans="1:14" ht="18.75">
      <c r="A31" s="30"/>
      <c r="B31" s="31" t="s">
        <v>70</v>
      </c>
      <c r="C31" s="33"/>
      <c r="D31" s="33"/>
      <c r="E31" s="33"/>
      <c r="F31" s="33"/>
      <c r="G31" s="33"/>
      <c r="H31" s="33"/>
      <c r="I31" s="30"/>
      <c r="J31" s="30"/>
      <c r="K31" s="30"/>
      <c r="L31" s="30"/>
      <c r="M31" s="30"/>
      <c r="N31" s="30"/>
    </row>
    <row r="32" spans="1:14" ht="18.75">
      <c r="A32" s="30"/>
      <c r="B32" s="483" t="s">
        <v>65</v>
      </c>
      <c r="C32" s="483"/>
      <c r="D32" s="483"/>
      <c r="E32" s="483"/>
      <c r="F32" s="483"/>
      <c r="G32" s="483"/>
      <c r="H32" s="483"/>
      <c r="I32" s="30"/>
      <c r="J32" s="30"/>
      <c r="K32" s="30"/>
      <c r="L32" s="30"/>
      <c r="M32" s="30"/>
      <c r="N32" s="30"/>
    </row>
    <row r="33" spans="1:14" ht="18.75">
      <c r="A33" s="30"/>
      <c r="B33" s="483" t="s">
        <v>66</v>
      </c>
      <c r="C33" s="483"/>
      <c r="D33" s="483"/>
      <c r="E33" s="483"/>
      <c r="F33" s="483"/>
      <c r="G33" s="483"/>
      <c r="H33" s="483"/>
      <c r="I33" s="30"/>
      <c r="J33" s="30"/>
      <c r="K33" s="30"/>
      <c r="L33" s="30"/>
      <c r="M33" s="30"/>
      <c r="N33" s="30"/>
    </row>
    <row r="34" spans="1:14" ht="18.75">
      <c r="A34" s="30"/>
      <c r="B34" s="483" t="s">
        <v>67</v>
      </c>
      <c r="C34" s="483"/>
      <c r="D34" s="483"/>
      <c r="E34" s="483"/>
      <c r="F34" s="483"/>
      <c r="G34" s="483"/>
      <c r="H34" s="483"/>
      <c r="I34" s="30"/>
      <c r="J34" s="30"/>
      <c r="K34" s="30"/>
      <c r="L34" s="30"/>
      <c r="M34" s="30"/>
      <c r="N34" s="30"/>
    </row>
    <row r="35" spans="1:14" ht="18.75">
      <c r="A35" s="30"/>
      <c r="B35" s="483" t="s">
        <v>163</v>
      </c>
      <c r="C35" s="483"/>
      <c r="D35" s="483"/>
      <c r="E35" s="483"/>
      <c r="F35" s="483"/>
      <c r="G35" s="483"/>
      <c r="H35" s="483"/>
      <c r="I35" s="30"/>
      <c r="J35" s="30"/>
      <c r="K35" s="30"/>
      <c r="L35" s="30"/>
      <c r="M35" s="30"/>
      <c r="N35" s="30"/>
    </row>
    <row r="36" spans="1:14" ht="18.75">
      <c r="A36" s="30"/>
      <c r="B36" s="483" t="s">
        <v>69</v>
      </c>
      <c r="C36" s="483"/>
      <c r="D36" s="483"/>
      <c r="E36" s="483"/>
      <c r="F36" s="483"/>
      <c r="G36" s="483"/>
      <c r="H36" s="483"/>
      <c r="I36" s="30"/>
      <c r="J36" s="30"/>
      <c r="K36" s="30"/>
      <c r="L36" s="30"/>
      <c r="M36" s="30"/>
      <c r="N36" s="30"/>
    </row>
    <row r="37" spans="1:14" ht="18.75">
      <c r="A37" s="30"/>
      <c r="B37" s="479" t="s">
        <v>14</v>
      </c>
      <c r="C37" s="479"/>
      <c r="D37" s="479"/>
      <c r="E37" s="479"/>
      <c r="F37" s="479"/>
      <c r="G37" s="479"/>
      <c r="H37" s="479"/>
      <c r="I37" s="30"/>
      <c r="J37" s="30"/>
      <c r="K37" s="30"/>
      <c r="L37" s="30"/>
      <c r="M37" s="30"/>
      <c r="N37" s="30"/>
    </row>
    <row r="38" spans="1:14" ht="18.75">
      <c r="A38" s="30"/>
      <c r="B38" s="480" t="s">
        <v>71</v>
      </c>
      <c r="C38" s="480"/>
      <c r="D38" s="480"/>
      <c r="E38" s="480"/>
      <c r="F38" s="480"/>
      <c r="G38" s="480"/>
      <c r="H38" s="480"/>
      <c r="I38" s="30"/>
      <c r="J38" s="30"/>
      <c r="K38" s="30"/>
      <c r="L38" s="30"/>
      <c r="M38" s="30"/>
      <c r="N38" s="30"/>
    </row>
    <row r="39" spans="1:14" ht="18.75">
      <c r="A39" s="30"/>
      <c r="B39" s="479" t="s">
        <v>14</v>
      </c>
      <c r="C39" s="479"/>
      <c r="D39" s="479"/>
      <c r="E39" s="479"/>
      <c r="F39" s="479"/>
      <c r="G39" s="479"/>
      <c r="H39" s="479"/>
      <c r="I39" s="30"/>
      <c r="J39" s="30"/>
      <c r="K39" s="30"/>
      <c r="L39" s="30"/>
      <c r="M39" s="30"/>
      <c r="N39" s="30"/>
    </row>
    <row r="40" spans="1:14" ht="18.75">
      <c r="A40" s="30"/>
      <c r="B40" s="479" t="s">
        <v>72</v>
      </c>
      <c r="C40" s="479"/>
      <c r="D40" s="479"/>
      <c r="E40" s="479"/>
      <c r="F40" s="479"/>
      <c r="G40" s="479"/>
      <c r="H40" s="479"/>
      <c r="I40" s="30"/>
      <c r="J40" s="30"/>
      <c r="K40" s="30"/>
      <c r="L40" s="30"/>
      <c r="M40" s="30"/>
      <c r="N40" s="30"/>
    </row>
    <row r="41" spans="1:14" ht="18.75">
      <c r="A41" s="30"/>
      <c r="B41" s="482" t="s">
        <v>65</v>
      </c>
      <c r="C41" s="482"/>
      <c r="D41" s="482"/>
      <c r="E41" s="482"/>
      <c r="F41" s="482"/>
      <c r="G41" s="482"/>
      <c r="H41" s="482"/>
      <c r="I41" s="30"/>
      <c r="J41" s="30"/>
      <c r="K41" s="30"/>
      <c r="L41" s="30"/>
      <c r="M41" s="30"/>
      <c r="N41" s="30"/>
    </row>
    <row r="42" spans="1:14" ht="18.75">
      <c r="A42" s="30"/>
      <c r="B42" s="482" t="s">
        <v>66</v>
      </c>
      <c r="C42" s="482"/>
      <c r="D42" s="482"/>
      <c r="E42" s="482"/>
      <c r="F42" s="482"/>
      <c r="G42" s="482"/>
      <c r="H42" s="482"/>
      <c r="I42" s="30"/>
      <c r="J42" s="30"/>
      <c r="K42" s="30"/>
      <c r="L42" s="30"/>
      <c r="M42" s="30"/>
      <c r="N42" s="30"/>
    </row>
    <row r="43" spans="1:14" ht="18.75">
      <c r="A43" s="30"/>
      <c r="B43" s="482" t="s">
        <v>67</v>
      </c>
      <c r="C43" s="482"/>
      <c r="D43" s="482"/>
      <c r="E43" s="482"/>
      <c r="F43" s="482"/>
      <c r="G43" s="482"/>
      <c r="H43" s="482"/>
      <c r="I43" s="30"/>
      <c r="J43" s="30"/>
      <c r="K43" s="30"/>
      <c r="L43" s="30"/>
      <c r="M43" s="30"/>
      <c r="N43" s="30"/>
    </row>
    <row r="44" spans="1:14" ht="18.75">
      <c r="A44" s="30"/>
      <c r="B44" s="482" t="s">
        <v>147</v>
      </c>
      <c r="C44" s="482"/>
      <c r="D44" s="482"/>
      <c r="E44" s="482"/>
      <c r="F44" s="482"/>
      <c r="G44" s="482"/>
      <c r="H44" s="482"/>
      <c r="I44" s="30"/>
      <c r="J44" s="30"/>
      <c r="K44" s="30"/>
      <c r="L44" s="30"/>
      <c r="M44" s="30"/>
      <c r="N44" s="30"/>
    </row>
    <row r="45" spans="1:14" ht="18.75">
      <c r="A45" s="30"/>
      <c r="B45" s="482" t="s">
        <v>69</v>
      </c>
      <c r="C45" s="482"/>
      <c r="D45" s="482"/>
      <c r="E45" s="482"/>
      <c r="F45" s="482"/>
      <c r="G45" s="482"/>
      <c r="H45" s="482"/>
      <c r="I45" s="30"/>
      <c r="J45" s="30"/>
      <c r="K45" s="30"/>
      <c r="L45" s="30"/>
      <c r="M45" s="30"/>
      <c r="N45" s="30"/>
    </row>
    <row r="46" spans="1:14" ht="18.75">
      <c r="A46" s="30"/>
      <c r="B46" s="482" t="s">
        <v>14</v>
      </c>
      <c r="C46" s="482"/>
      <c r="D46" s="482"/>
      <c r="E46" s="482"/>
      <c r="F46" s="482"/>
      <c r="G46" s="482"/>
      <c r="H46" s="482"/>
      <c r="I46" s="30"/>
      <c r="J46" s="30"/>
      <c r="K46" s="30"/>
      <c r="L46" s="30"/>
      <c r="M46" s="30"/>
      <c r="N46" s="30"/>
    </row>
    <row r="47" spans="1:14" ht="18.75">
      <c r="A47" s="30"/>
      <c r="B47" s="479" t="s">
        <v>73</v>
      </c>
      <c r="C47" s="479"/>
      <c r="D47" s="479"/>
      <c r="E47" s="479"/>
      <c r="F47" s="479"/>
      <c r="G47" s="479"/>
      <c r="H47" s="479"/>
      <c r="I47" s="30"/>
      <c r="J47" s="30"/>
      <c r="K47" s="30"/>
      <c r="L47" s="30"/>
      <c r="M47" s="30"/>
      <c r="N47" s="30"/>
    </row>
    <row r="48" spans="1:14" ht="18.75">
      <c r="A48" s="30"/>
      <c r="B48" s="479" t="s">
        <v>14</v>
      </c>
      <c r="C48" s="479"/>
      <c r="D48" s="479"/>
      <c r="E48" s="479"/>
      <c r="F48" s="479"/>
      <c r="G48" s="479"/>
      <c r="H48" s="479"/>
      <c r="I48" s="30"/>
      <c r="J48" s="30"/>
      <c r="K48" s="30"/>
      <c r="L48" s="30"/>
      <c r="M48" s="30"/>
      <c r="N48" s="30"/>
    </row>
    <row r="49" spans="1:14" ht="18.75">
      <c r="A49" s="30"/>
      <c r="B49" s="480" t="s">
        <v>74</v>
      </c>
      <c r="C49" s="480"/>
      <c r="D49" s="480"/>
      <c r="E49" s="480"/>
      <c r="F49" s="480"/>
      <c r="G49" s="480"/>
      <c r="H49" s="480"/>
      <c r="I49" s="30"/>
      <c r="J49" s="30"/>
      <c r="K49" s="30"/>
      <c r="L49" s="30"/>
      <c r="M49" s="30"/>
      <c r="N49" s="30"/>
    </row>
    <row r="50" spans="1:14" ht="18.75">
      <c r="A50" s="30"/>
      <c r="B50" s="479" t="s">
        <v>14</v>
      </c>
      <c r="C50" s="479"/>
      <c r="D50" s="479"/>
      <c r="E50" s="479"/>
      <c r="F50" s="479"/>
      <c r="G50" s="479"/>
      <c r="H50" s="479"/>
      <c r="I50" s="30"/>
      <c r="J50" s="30"/>
      <c r="K50" s="30"/>
      <c r="L50" s="30"/>
      <c r="M50" s="30"/>
      <c r="N50" s="30"/>
    </row>
    <row r="51" spans="1:14" ht="18.75">
      <c r="A51" s="30"/>
      <c r="B51" s="481" t="s">
        <v>75</v>
      </c>
      <c r="C51" s="481"/>
      <c r="D51" s="481"/>
      <c r="E51" s="481"/>
      <c r="F51" s="481"/>
      <c r="G51" s="481"/>
      <c r="H51" s="481"/>
      <c r="I51" s="30"/>
      <c r="J51" s="30"/>
      <c r="K51" s="30"/>
      <c r="L51" s="30"/>
      <c r="M51" s="30"/>
      <c r="N51" s="30"/>
    </row>
    <row r="52" spans="1:14" ht="18.75">
      <c r="A52" s="30"/>
      <c r="B52" s="478" t="s">
        <v>65</v>
      </c>
      <c r="C52" s="478"/>
      <c r="D52" s="478"/>
      <c r="E52" s="478"/>
      <c r="F52" s="478"/>
      <c r="G52" s="478"/>
      <c r="H52" s="478"/>
      <c r="I52" s="30"/>
      <c r="J52" s="30"/>
      <c r="K52" s="30"/>
      <c r="L52" s="30"/>
      <c r="M52" s="30"/>
      <c r="N52" s="30"/>
    </row>
    <row r="53" spans="1:14" ht="18.75">
      <c r="A53" s="30"/>
      <c r="B53" s="478" t="s">
        <v>66</v>
      </c>
      <c r="C53" s="478"/>
      <c r="D53" s="478"/>
      <c r="E53" s="478"/>
      <c r="F53" s="478"/>
      <c r="G53" s="478"/>
      <c r="H53" s="478"/>
      <c r="I53" s="30"/>
      <c r="J53" s="30"/>
      <c r="K53" s="30"/>
      <c r="L53" s="30"/>
      <c r="M53" s="30"/>
      <c r="N53" s="30"/>
    </row>
    <row r="54" spans="1:14" ht="18.75">
      <c r="A54" s="30"/>
      <c r="B54" s="478" t="s">
        <v>67</v>
      </c>
      <c r="C54" s="478"/>
      <c r="D54" s="478"/>
      <c r="E54" s="478"/>
      <c r="F54" s="478"/>
      <c r="G54" s="478"/>
      <c r="H54" s="478"/>
      <c r="I54" s="30"/>
      <c r="J54" s="30"/>
      <c r="K54" s="30"/>
      <c r="L54" s="30"/>
      <c r="M54" s="30"/>
      <c r="N54" s="30"/>
    </row>
    <row r="55" spans="1:14" ht="18.75">
      <c r="A55" s="30"/>
      <c r="B55" s="478" t="s">
        <v>163</v>
      </c>
      <c r="C55" s="478"/>
      <c r="D55" s="478"/>
      <c r="E55" s="478"/>
      <c r="F55" s="478"/>
      <c r="G55" s="478"/>
      <c r="H55" s="478"/>
      <c r="I55" s="30"/>
      <c r="J55" s="30"/>
      <c r="K55" s="30"/>
      <c r="L55" s="30"/>
      <c r="M55" s="30"/>
      <c r="N55" s="30"/>
    </row>
    <row r="56" spans="1:14" ht="18.75">
      <c r="A56" s="30"/>
      <c r="B56" s="478" t="s">
        <v>69</v>
      </c>
      <c r="C56" s="478"/>
      <c r="D56" s="478"/>
      <c r="E56" s="478"/>
      <c r="F56" s="478"/>
      <c r="G56" s="478"/>
      <c r="H56" s="478"/>
      <c r="I56" s="30"/>
      <c r="J56" s="30"/>
      <c r="K56" s="30"/>
      <c r="L56" s="30"/>
      <c r="M56" s="30"/>
      <c r="N56" s="30"/>
    </row>
    <row r="57" spans="1:14" ht="18.75">
      <c r="A57" s="30"/>
      <c r="B57" s="478" t="s">
        <v>65</v>
      </c>
      <c r="C57" s="478"/>
      <c r="D57" s="478"/>
      <c r="E57" s="478"/>
      <c r="F57" s="478"/>
      <c r="G57" s="478"/>
      <c r="H57" s="478"/>
      <c r="I57" s="30"/>
      <c r="J57" s="30"/>
      <c r="K57" s="30"/>
      <c r="L57" s="30"/>
      <c r="M57" s="30"/>
      <c r="N57" s="30"/>
    </row>
    <row r="58" spans="1:14" ht="18.75">
      <c r="A58" s="30"/>
      <c r="B58" s="479" t="s">
        <v>62</v>
      </c>
      <c r="C58" s="479"/>
      <c r="D58" s="479"/>
      <c r="E58" s="479"/>
      <c r="F58" s="479"/>
      <c r="G58" s="479"/>
      <c r="H58" s="479"/>
      <c r="I58" s="30"/>
      <c r="J58" s="30"/>
      <c r="K58" s="30"/>
      <c r="L58" s="30"/>
      <c r="M58" s="30"/>
      <c r="N58" s="30"/>
    </row>
    <row r="59" spans="1:14" ht="18.75">
      <c r="A59" s="30"/>
      <c r="B59" s="478" t="s">
        <v>65</v>
      </c>
      <c r="C59" s="478"/>
      <c r="D59" s="478"/>
      <c r="E59" s="478"/>
      <c r="F59" s="478"/>
      <c r="G59" s="478"/>
      <c r="H59" s="478"/>
      <c r="I59" s="30"/>
      <c r="J59" s="30"/>
      <c r="K59" s="30"/>
      <c r="L59" s="30"/>
      <c r="M59" s="30"/>
      <c r="N59" s="30"/>
    </row>
    <row r="60" spans="1:14" ht="18.75">
      <c r="A60" s="30"/>
      <c r="B60" s="478" t="s">
        <v>66</v>
      </c>
      <c r="C60" s="478"/>
      <c r="D60" s="478"/>
      <c r="E60" s="478"/>
      <c r="F60" s="478"/>
      <c r="G60" s="478"/>
      <c r="H60" s="478"/>
      <c r="I60" s="30"/>
      <c r="J60" s="30"/>
      <c r="K60" s="30"/>
      <c r="L60" s="30"/>
      <c r="M60" s="30"/>
      <c r="N60" s="30"/>
    </row>
    <row r="61" spans="1:14" ht="18.75">
      <c r="A61" s="30"/>
      <c r="B61" s="478" t="s">
        <v>67</v>
      </c>
      <c r="C61" s="478"/>
      <c r="D61" s="478"/>
      <c r="E61" s="478"/>
      <c r="F61" s="478"/>
      <c r="G61" s="478"/>
      <c r="H61" s="478"/>
      <c r="I61" s="30"/>
      <c r="J61" s="30"/>
      <c r="K61" s="30"/>
      <c r="L61" s="30"/>
      <c r="M61" s="30"/>
      <c r="N61" s="30"/>
    </row>
    <row r="62" spans="1:14" ht="18.75">
      <c r="A62" s="30"/>
      <c r="B62" s="478" t="s">
        <v>163</v>
      </c>
      <c r="C62" s="478"/>
      <c r="D62" s="478"/>
      <c r="E62" s="478"/>
      <c r="F62" s="478"/>
      <c r="G62" s="478"/>
      <c r="H62" s="478"/>
      <c r="I62" s="30"/>
      <c r="J62" s="30"/>
      <c r="K62" s="30"/>
      <c r="L62" s="30"/>
      <c r="M62" s="30"/>
      <c r="N62" s="30"/>
    </row>
    <row r="63" spans="1:14" ht="18.75">
      <c r="A63" s="30"/>
      <c r="B63" s="478" t="s">
        <v>69</v>
      </c>
      <c r="C63" s="478"/>
      <c r="D63" s="478"/>
      <c r="E63" s="478"/>
      <c r="F63" s="478"/>
      <c r="G63" s="478"/>
      <c r="H63" s="478"/>
      <c r="I63" s="30"/>
      <c r="J63" s="30"/>
      <c r="K63" s="30"/>
      <c r="L63" s="30"/>
      <c r="M63" s="30"/>
      <c r="N63" s="30"/>
    </row>
    <row r="64" spans="1:14" ht="18.75">
      <c r="A64" s="30"/>
      <c r="B64" s="479" t="s">
        <v>74</v>
      </c>
      <c r="C64" s="479"/>
      <c r="D64" s="479"/>
      <c r="E64" s="479"/>
      <c r="F64" s="479"/>
      <c r="G64" s="479"/>
      <c r="H64" s="479"/>
      <c r="I64" s="30"/>
      <c r="J64" s="30"/>
      <c r="K64" s="30"/>
      <c r="L64" s="30"/>
      <c r="M64" s="30"/>
      <c r="N64" s="30"/>
    </row>
    <row r="65" spans="1:14" ht="18.75">
      <c r="A65" s="30"/>
      <c r="B65" s="479" t="s">
        <v>14</v>
      </c>
      <c r="C65" s="479"/>
      <c r="D65" s="479"/>
      <c r="E65" s="479"/>
      <c r="F65" s="479"/>
      <c r="G65" s="479"/>
      <c r="H65" s="479"/>
      <c r="I65" s="30"/>
      <c r="J65" s="30"/>
      <c r="K65" s="30"/>
      <c r="L65" s="30"/>
      <c r="M65" s="30"/>
      <c r="N65" s="30"/>
    </row>
    <row r="66" spans="1:14" ht="18.75">
      <c r="A66" s="30"/>
      <c r="B66" s="479" t="s">
        <v>76</v>
      </c>
      <c r="C66" s="479"/>
      <c r="D66" s="479"/>
      <c r="E66" s="479"/>
      <c r="F66" s="479"/>
      <c r="G66" s="479"/>
      <c r="H66" s="479"/>
      <c r="I66" s="30"/>
      <c r="J66" s="30"/>
      <c r="K66" s="30"/>
      <c r="L66" s="30"/>
      <c r="M66" s="30"/>
      <c r="N66" s="30"/>
    </row>
    <row r="67" spans="1:14" ht="18.75">
      <c r="A67" s="30"/>
      <c r="B67" s="479" t="s">
        <v>14</v>
      </c>
      <c r="C67" s="479"/>
      <c r="D67" s="479"/>
      <c r="E67" s="479"/>
      <c r="F67" s="479"/>
      <c r="G67" s="479"/>
      <c r="H67" s="479"/>
      <c r="I67" s="30"/>
      <c r="J67" s="30"/>
      <c r="K67" s="30"/>
      <c r="L67" s="30"/>
      <c r="M67" s="30"/>
      <c r="N67" s="30"/>
    </row>
    <row r="68" spans="1:14" ht="18.75">
      <c r="A68" s="30"/>
      <c r="B68" s="479" t="s">
        <v>77</v>
      </c>
      <c r="C68" s="479"/>
      <c r="D68" s="479"/>
      <c r="E68" s="479"/>
      <c r="F68" s="479"/>
      <c r="G68" s="479"/>
      <c r="H68" s="479"/>
      <c r="I68" s="30"/>
      <c r="J68" s="30"/>
      <c r="K68" s="30"/>
      <c r="L68" s="30"/>
      <c r="M68" s="30"/>
      <c r="N68" s="30"/>
    </row>
    <row r="69" spans="1:14" ht="18.75">
      <c r="A69" s="30"/>
      <c r="B69" s="478" t="s">
        <v>65</v>
      </c>
      <c r="C69" s="478"/>
      <c r="D69" s="478"/>
      <c r="E69" s="478"/>
      <c r="F69" s="478"/>
      <c r="G69" s="478"/>
      <c r="H69" s="478"/>
      <c r="I69" s="30"/>
      <c r="J69" s="30"/>
      <c r="K69" s="30"/>
      <c r="L69" s="30"/>
      <c r="M69" s="30"/>
      <c r="N69" s="30"/>
    </row>
    <row r="70" spans="1:14" ht="18.75">
      <c r="A70" s="30"/>
      <c r="B70" s="478" t="s">
        <v>66</v>
      </c>
      <c r="C70" s="478"/>
      <c r="D70" s="478"/>
      <c r="E70" s="478"/>
      <c r="F70" s="478"/>
      <c r="G70" s="478"/>
      <c r="H70" s="478"/>
      <c r="I70" s="30"/>
      <c r="J70" s="30"/>
      <c r="K70" s="30"/>
      <c r="L70" s="30"/>
      <c r="M70" s="30"/>
      <c r="N70" s="30"/>
    </row>
    <row r="71" spans="1:14" ht="18.75">
      <c r="A71" s="30"/>
      <c r="B71" s="478" t="s">
        <v>67</v>
      </c>
      <c r="C71" s="478"/>
      <c r="D71" s="478"/>
      <c r="E71" s="478"/>
      <c r="F71" s="478"/>
      <c r="G71" s="478"/>
      <c r="H71" s="478"/>
      <c r="I71" s="30"/>
      <c r="J71" s="30"/>
      <c r="K71" s="30"/>
      <c r="L71" s="30"/>
      <c r="M71" s="30"/>
      <c r="N71" s="30"/>
    </row>
    <row r="72" spans="1:14" ht="18.75">
      <c r="A72" s="30"/>
      <c r="B72" s="478" t="s">
        <v>163</v>
      </c>
      <c r="C72" s="478"/>
      <c r="D72" s="478"/>
      <c r="E72" s="478"/>
      <c r="F72" s="478"/>
      <c r="G72" s="478"/>
      <c r="H72" s="478"/>
      <c r="I72" s="30"/>
      <c r="J72" s="30"/>
      <c r="K72" s="30"/>
      <c r="L72" s="30"/>
      <c r="M72" s="30"/>
      <c r="N72" s="30"/>
    </row>
    <row r="73" spans="1:14" ht="18.75">
      <c r="A73" s="30"/>
      <c r="B73" s="478" t="s">
        <v>69</v>
      </c>
      <c r="C73" s="478"/>
      <c r="D73" s="478"/>
      <c r="E73" s="478"/>
      <c r="F73" s="478"/>
      <c r="G73" s="478"/>
      <c r="H73" s="478"/>
      <c r="I73" s="30"/>
      <c r="J73" s="30"/>
      <c r="K73" s="30"/>
      <c r="L73" s="30"/>
      <c r="M73" s="30"/>
      <c r="N73" s="30"/>
    </row>
    <row r="74" spans="1:14" ht="18.75">
      <c r="A74" s="30"/>
      <c r="B74" s="478" t="s">
        <v>65</v>
      </c>
      <c r="C74" s="478"/>
      <c r="D74" s="478"/>
      <c r="E74" s="478"/>
      <c r="F74" s="478"/>
      <c r="G74" s="478"/>
      <c r="H74" s="478"/>
      <c r="I74" s="30"/>
      <c r="J74" s="30"/>
      <c r="K74" s="30"/>
      <c r="L74" s="30"/>
      <c r="M74" s="30"/>
      <c r="N74" s="30"/>
    </row>
    <row r="75" spans="1:14" ht="18.75">
      <c r="A75" s="30"/>
      <c r="B75" s="479" t="s">
        <v>164</v>
      </c>
      <c r="C75" s="479"/>
      <c r="D75" s="479"/>
      <c r="E75" s="479"/>
      <c r="F75" s="479"/>
      <c r="G75" s="479"/>
      <c r="H75" s="479"/>
      <c r="I75" s="30"/>
      <c r="J75" s="30"/>
      <c r="K75" s="30"/>
      <c r="L75" s="30"/>
      <c r="M75" s="30"/>
      <c r="N75" s="30"/>
    </row>
    <row r="76" spans="1:14" ht="18.75">
      <c r="A76" s="30"/>
      <c r="B76" s="478" t="s">
        <v>65</v>
      </c>
      <c r="C76" s="478"/>
      <c r="D76" s="478"/>
      <c r="E76" s="478"/>
      <c r="F76" s="478"/>
      <c r="G76" s="478"/>
      <c r="H76" s="478"/>
      <c r="I76" s="30"/>
      <c r="J76" s="30"/>
      <c r="K76" s="30"/>
      <c r="L76" s="30"/>
      <c r="M76" s="30"/>
      <c r="N76" s="30"/>
    </row>
    <row r="77" spans="1:14" ht="18.75">
      <c r="A77" s="30"/>
      <c r="B77" s="478" t="s">
        <v>67</v>
      </c>
      <c r="C77" s="478"/>
      <c r="D77" s="478"/>
      <c r="E77" s="478"/>
      <c r="F77" s="478"/>
      <c r="G77" s="478"/>
      <c r="H77" s="478"/>
      <c r="I77" s="30"/>
      <c r="J77" s="30"/>
      <c r="K77" s="30"/>
      <c r="L77" s="30"/>
      <c r="M77" s="30"/>
      <c r="N77" s="30"/>
    </row>
    <row r="78" spans="1:14" ht="18.75">
      <c r="A78" s="30"/>
      <c r="B78" s="478" t="s">
        <v>66</v>
      </c>
      <c r="C78" s="478"/>
      <c r="D78" s="478"/>
      <c r="E78" s="478"/>
      <c r="F78" s="478"/>
      <c r="G78" s="478"/>
      <c r="H78" s="478"/>
      <c r="I78" s="30"/>
      <c r="J78" s="30"/>
      <c r="K78" s="30"/>
      <c r="L78" s="30"/>
      <c r="M78" s="30"/>
      <c r="N78" s="30"/>
    </row>
    <row r="79" spans="1:14" ht="18.75">
      <c r="A79" s="30"/>
      <c r="B79" s="478" t="s">
        <v>163</v>
      </c>
      <c r="C79" s="478"/>
      <c r="D79" s="478"/>
      <c r="E79" s="478"/>
      <c r="F79" s="478"/>
      <c r="G79" s="478"/>
      <c r="H79" s="478"/>
      <c r="I79" s="30"/>
      <c r="J79" s="30"/>
      <c r="K79" s="30"/>
      <c r="L79" s="30"/>
      <c r="M79" s="30"/>
      <c r="N79" s="30"/>
    </row>
    <row r="80" spans="1:14" ht="18.75">
      <c r="A80" s="30"/>
      <c r="B80" s="478" t="s">
        <v>69</v>
      </c>
      <c r="C80" s="478"/>
      <c r="D80" s="478"/>
      <c r="E80" s="478"/>
      <c r="F80" s="478"/>
      <c r="G80" s="478"/>
      <c r="H80" s="478"/>
      <c r="I80" s="30"/>
      <c r="J80" s="30"/>
      <c r="K80" s="30"/>
      <c r="L80" s="30"/>
      <c r="M80" s="30"/>
      <c r="N80" s="30"/>
    </row>
    <row r="81" spans="1:14" ht="18.75">
      <c r="A81" s="30"/>
      <c r="B81" s="478" t="s">
        <v>165</v>
      </c>
      <c r="C81" s="478"/>
      <c r="D81" s="478"/>
      <c r="E81" s="478"/>
      <c r="F81" s="478"/>
      <c r="G81" s="478"/>
      <c r="H81" s="478"/>
      <c r="I81" s="30"/>
      <c r="J81" s="30"/>
      <c r="K81" s="30"/>
      <c r="L81" s="30"/>
      <c r="M81" s="30"/>
      <c r="N81" s="30"/>
    </row>
    <row r="82" spans="1:14" ht="18.75">
      <c r="A82" s="30"/>
      <c r="B82" s="479" t="s">
        <v>14</v>
      </c>
      <c r="C82" s="479"/>
      <c r="D82" s="479"/>
      <c r="E82" s="479"/>
      <c r="F82" s="479"/>
      <c r="G82" s="479"/>
      <c r="H82" s="479"/>
      <c r="I82" s="30"/>
      <c r="J82" s="30"/>
      <c r="K82" s="30"/>
      <c r="L82" s="30"/>
      <c r="M82" s="30"/>
      <c r="N82" s="30"/>
    </row>
    <row r="83" spans="1:14" ht="18.75">
      <c r="A83" s="29"/>
    </row>
    <row r="84" spans="1:14" ht="45" customHeight="1">
      <c r="A84" s="474" t="s">
        <v>185</v>
      </c>
      <c r="B84" s="474"/>
      <c r="C84" s="474"/>
      <c r="D84" s="474"/>
      <c r="E84" s="474"/>
      <c r="F84" s="474"/>
      <c r="G84" s="474"/>
      <c r="H84" s="474"/>
      <c r="I84" s="474"/>
      <c r="J84" s="474"/>
      <c r="K84" s="474"/>
      <c r="L84" s="474"/>
      <c r="M84" s="474"/>
      <c r="N84" s="474"/>
    </row>
    <row r="85" spans="1:14" ht="45" customHeight="1">
      <c r="A85" s="474" t="s">
        <v>186</v>
      </c>
      <c r="B85" s="474"/>
      <c r="C85" s="474"/>
      <c r="D85" s="474"/>
      <c r="E85" s="474"/>
      <c r="F85" s="474"/>
      <c r="G85" s="474"/>
      <c r="H85" s="474"/>
      <c r="I85" s="474"/>
      <c r="J85" s="474"/>
      <c r="K85" s="474"/>
      <c r="L85" s="474"/>
      <c r="M85" s="474"/>
      <c r="N85" s="474"/>
    </row>
    <row r="86" spans="1:14" ht="45" customHeight="1">
      <c r="A86" s="474" t="s">
        <v>187</v>
      </c>
      <c r="B86" s="474"/>
      <c r="C86" s="474"/>
      <c r="D86" s="474"/>
      <c r="E86" s="474"/>
      <c r="F86" s="474"/>
      <c r="G86" s="474"/>
      <c r="H86" s="474"/>
      <c r="I86" s="474"/>
      <c r="J86" s="474"/>
      <c r="K86" s="474"/>
      <c r="L86" s="474"/>
      <c r="M86" s="474"/>
      <c r="N86" s="474"/>
    </row>
    <row r="87" spans="1:14" ht="18.75">
      <c r="A87" s="29"/>
    </row>
    <row r="88" spans="1:14" ht="52.5" customHeight="1">
      <c r="A88" s="475" t="s">
        <v>19</v>
      </c>
      <c r="B88" s="475"/>
      <c r="C88" s="475"/>
      <c r="D88" s="475"/>
      <c r="E88" s="475"/>
      <c r="F88" s="475"/>
      <c r="G88" s="475"/>
      <c r="H88" s="475"/>
      <c r="I88" s="475"/>
      <c r="K88" s="476" t="s">
        <v>20</v>
      </c>
      <c r="L88" s="476"/>
      <c r="N88" s="34" t="s">
        <v>21</v>
      </c>
    </row>
    <row r="89" spans="1:14" ht="18.75">
      <c r="A89" s="29"/>
    </row>
  </sheetData>
  <mergeCells count="81">
    <mergeCell ref="B22:H22"/>
    <mergeCell ref="A18:A19"/>
    <mergeCell ref="B18:B19"/>
    <mergeCell ref="C18:C19"/>
    <mergeCell ref="D18:D19"/>
    <mergeCell ref="E18:F18"/>
    <mergeCell ref="G18:H18"/>
    <mergeCell ref="I18:K18"/>
    <mergeCell ref="L18:L19"/>
    <mergeCell ref="M18:M19"/>
    <mergeCell ref="N18:N19"/>
    <mergeCell ref="B21:H21"/>
    <mergeCell ref="B36:H36"/>
    <mergeCell ref="B23:H23"/>
    <mergeCell ref="B24:H24"/>
    <mergeCell ref="B26:H26"/>
    <mergeCell ref="B27:H27"/>
    <mergeCell ref="B28:H28"/>
    <mergeCell ref="B29:H29"/>
    <mergeCell ref="B30:H30"/>
    <mergeCell ref="B32:H32"/>
    <mergeCell ref="B33:H33"/>
    <mergeCell ref="B34:H34"/>
    <mergeCell ref="B35:H35"/>
    <mergeCell ref="B48:H48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59:H59"/>
    <mergeCell ref="B60:H60"/>
    <mergeCell ref="B49:H49"/>
    <mergeCell ref="B50:H50"/>
    <mergeCell ref="B51:H51"/>
    <mergeCell ref="B52:H52"/>
    <mergeCell ref="B53:H53"/>
    <mergeCell ref="B54:H54"/>
    <mergeCell ref="B80:H80"/>
    <mergeCell ref="B81:H81"/>
    <mergeCell ref="B82:H82"/>
    <mergeCell ref="A15:N15"/>
    <mergeCell ref="A14:N14"/>
    <mergeCell ref="B73:H73"/>
    <mergeCell ref="B74:H74"/>
    <mergeCell ref="B75:H75"/>
    <mergeCell ref="B76:H76"/>
    <mergeCell ref="B77:H77"/>
    <mergeCell ref="B78:H78"/>
    <mergeCell ref="B67:H67"/>
    <mergeCell ref="B68:H68"/>
    <mergeCell ref="B69:H69"/>
    <mergeCell ref="B70:H70"/>
    <mergeCell ref="B71:H71"/>
    <mergeCell ref="A13:N13"/>
    <mergeCell ref="A12:N12"/>
    <mergeCell ref="A11:N11"/>
    <mergeCell ref="A10:N10"/>
    <mergeCell ref="B79:H79"/>
    <mergeCell ref="B72:H72"/>
    <mergeCell ref="B61:H61"/>
    <mergeCell ref="B62:H62"/>
    <mergeCell ref="B63:H63"/>
    <mergeCell ref="B64:H64"/>
    <mergeCell ref="B65:H65"/>
    <mergeCell ref="B66:H66"/>
    <mergeCell ref="B55:H55"/>
    <mergeCell ref="B56:H56"/>
    <mergeCell ref="B57:H57"/>
    <mergeCell ref="B58:H58"/>
    <mergeCell ref="A84:N84"/>
    <mergeCell ref="A85:N85"/>
    <mergeCell ref="A86:N86"/>
    <mergeCell ref="A88:I88"/>
    <mergeCell ref="K88:L88"/>
  </mergeCells>
  <pageMargins left="0.78740157480314965" right="0.78740157480314965" top="1.1811023622047245" bottom="0.66" header="0.31496062992125984" footer="0.31496062992125984"/>
  <pageSetup paperSize="9" scale="86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36"/>
  <sheetViews>
    <sheetView view="pageBreakPreview" zoomScaleNormal="70" zoomScaleSheetLayoutView="100" workbookViewId="0">
      <selection activeCell="J22" sqref="J22"/>
    </sheetView>
  </sheetViews>
  <sheetFormatPr defaultRowHeight="18.75"/>
  <cols>
    <col min="1" max="1" width="6.25" style="17" customWidth="1"/>
    <col min="2" max="2" width="37.125" style="17" customWidth="1"/>
    <col min="3" max="3" width="25.5" style="17" customWidth="1"/>
    <col min="4" max="4" width="25.25" style="17" customWidth="1"/>
    <col min="5" max="6" width="16.25" style="17" customWidth="1"/>
    <col min="7" max="16384" width="9" style="17"/>
  </cols>
  <sheetData>
    <row r="1" spans="1:6">
      <c r="E1" s="10" t="s">
        <v>167</v>
      </c>
    </row>
    <row r="2" spans="1:6">
      <c r="E2" s="10" t="s">
        <v>23</v>
      </c>
    </row>
    <row r="3" spans="1:6">
      <c r="E3" s="10" t="s">
        <v>0</v>
      </c>
    </row>
    <row r="4" spans="1:6">
      <c r="E4" s="10" t="s">
        <v>1</v>
      </c>
    </row>
    <row r="5" spans="1:6">
      <c r="E5" s="10" t="s">
        <v>2</v>
      </c>
    </row>
    <row r="6" spans="1:6">
      <c r="A6" s="14"/>
    </row>
    <row r="7" spans="1:6">
      <c r="A7" s="14"/>
    </row>
    <row r="8" spans="1:6">
      <c r="A8" s="14"/>
    </row>
    <row r="9" spans="1:6">
      <c r="A9" s="3"/>
    </row>
    <row r="10" spans="1:6">
      <c r="A10" s="330" t="s">
        <v>3</v>
      </c>
      <c r="B10" s="330"/>
      <c r="C10" s="330"/>
      <c r="D10" s="330"/>
      <c r="E10" s="330"/>
      <c r="F10" s="330"/>
    </row>
    <row r="11" spans="1:6">
      <c r="A11" s="330" t="s">
        <v>196</v>
      </c>
      <c r="B11" s="330"/>
      <c r="C11" s="330"/>
      <c r="D11" s="330"/>
      <c r="E11" s="330"/>
      <c r="F11" s="330"/>
    </row>
    <row r="12" spans="1:6">
      <c r="A12" s="330" t="s">
        <v>195</v>
      </c>
      <c r="B12" s="330"/>
      <c r="C12" s="330"/>
      <c r="D12" s="330"/>
      <c r="E12" s="330"/>
      <c r="F12" s="330"/>
    </row>
    <row r="13" spans="1:6">
      <c r="A13" s="3"/>
    </row>
    <row r="14" spans="1:6" ht="66.75" customHeight="1">
      <c r="A14" s="331" t="s">
        <v>55</v>
      </c>
      <c r="B14" s="331" t="s">
        <v>188</v>
      </c>
      <c r="C14" s="332" t="s">
        <v>197</v>
      </c>
      <c r="D14" s="331" t="s">
        <v>189</v>
      </c>
      <c r="E14" s="331" t="s">
        <v>125</v>
      </c>
      <c r="F14" s="331"/>
    </row>
    <row r="15" spans="1:6">
      <c r="A15" s="331"/>
      <c r="B15" s="331"/>
      <c r="C15" s="332"/>
      <c r="D15" s="331"/>
      <c r="E15" s="5" t="s">
        <v>97</v>
      </c>
      <c r="F15" s="5" t="s">
        <v>129</v>
      </c>
    </row>
    <row r="16" spans="1:6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ht="31.5">
      <c r="A17" s="329"/>
      <c r="B17" s="329" t="s">
        <v>192</v>
      </c>
      <c r="C17" s="329" t="s">
        <v>190</v>
      </c>
      <c r="D17" s="6" t="s">
        <v>13</v>
      </c>
      <c r="E17" s="6"/>
      <c r="F17" s="6"/>
    </row>
    <row r="18" spans="1:6">
      <c r="A18" s="329"/>
      <c r="B18" s="329"/>
      <c r="C18" s="329"/>
      <c r="D18" s="6" t="s">
        <v>14</v>
      </c>
      <c r="E18" s="6"/>
      <c r="F18" s="6"/>
    </row>
    <row r="19" spans="1:6" ht="31.5">
      <c r="A19" s="329"/>
      <c r="B19" s="329"/>
      <c r="C19" s="329"/>
      <c r="D19" s="6" t="s">
        <v>15</v>
      </c>
      <c r="E19" s="6"/>
      <c r="F19" s="6"/>
    </row>
    <row r="20" spans="1:6" ht="31.5">
      <c r="A20" s="329"/>
      <c r="B20" s="329"/>
      <c r="C20" s="329" t="s">
        <v>190</v>
      </c>
      <c r="D20" s="6" t="s">
        <v>13</v>
      </c>
      <c r="E20" s="6"/>
      <c r="F20" s="6"/>
    </row>
    <row r="21" spans="1:6">
      <c r="A21" s="329"/>
      <c r="B21" s="329"/>
      <c r="C21" s="329"/>
      <c r="D21" s="6" t="s">
        <v>14</v>
      </c>
      <c r="E21" s="6"/>
      <c r="F21" s="6"/>
    </row>
    <row r="22" spans="1:6" ht="31.5">
      <c r="A22" s="329"/>
      <c r="B22" s="329"/>
      <c r="C22" s="329"/>
      <c r="D22" s="6" t="s">
        <v>15</v>
      </c>
      <c r="E22" s="6"/>
      <c r="F22" s="6"/>
    </row>
    <row r="23" spans="1:6" ht="47.25">
      <c r="A23" s="6"/>
      <c r="B23" s="6" t="s">
        <v>191</v>
      </c>
      <c r="C23" s="6"/>
      <c r="D23" s="6"/>
      <c r="E23" s="6"/>
      <c r="F23" s="6"/>
    </row>
    <row r="24" spans="1:6" ht="31.5">
      <c r="A24" s="329"/>
      <c r="B24" s="329" t="s">
        <v>193</v>
      </c>
      <c r="C24" s="329" t="s">
        <v>190</v>
      </c>
      <c r="D24" s="6" t="s">
        <v>13</v>
      </c>
      <c r="E24" s="6"/>
      <c r="F24" s="6"/>
    </row>
    <row r="25" spans="1:6">
      <c r="A25" s="329"/>
      <c r="B25" s="329"/>
      <c r="C25" s="329"/>
      <c r="D25" s="6" t="s">
        <v>14</v>
      </c>
      <c r="E25" s="6"/>
      <c r="F25" s="6"/>
    </row>
    <row r="26" spans="1:6" ht="31.5">
      <c r="A26" s="329"/>
      <c r="B26" s="329"/>
      <c r="C26" s="329"/>
      <c r="D26" s="6" t="s">
        <v>15</v>
      </c>
      <c r="E26" s="6"/>
      <c r="F26" s="6"/>
    </row>
    <row r="27" spans="1:6" ht="31.5">
      <c r="A27" s="329"/>
      <c r="B27" s="329"/>
      <c r="C27" s="329" t="s">
        <v>190</v>
      </c>
      <c r="D27" s="6" t="s">
        <v>13</v>
      </c>
      <c r="E27" s="6"/>
      <c r="F27" s="6"/>
    </row>
    <row r="28" spans="1:6">
      <c r="A28" s="329"/>
      <c r="B28" s="329"/>
      <c r="C28" s="329"/>
      <c r="D28" s="6" t="s">
        <v>14</v>
      </c>
      <c r="E28" s="6"/>
      <c r="F28" s="6"/>
    </row>
    <row r="29" spans="1:6" ht="31.5">
      <c r="A29" s="329"/>
      <c r="B29" s="329"/>
      <c r="C29" s="329"/>
      <c r="D29" s="6" t="s">
        <v>15</v>
      </c>
      <c r="E29" s="6"/>
      <c r="F29" s="6"/>
    </row>
    <row r="30" spans="1:6" ht="47.25">
      <c r="A30" s="6"/>
      <c r="B30" s="6" t="s">
        <v>191</v>
      </c>
      <c r="C30" s="6"/>
      <c r="D30" s="6"/>
      <c r="E30" s="6"/>
      <c r="F30" s="6"/>
    </row>
    <row r="31" spans="1:6" ht="31.5">
      <c r="A31" s="6"/>
      <c r="B31" s="6" t="s">
        <v>194</v>
      </c>
      <c r="C31" s="6"/>
      <c r="D31" s="6"/>
      <c r="E31" s="6"/>
      <c r="F31" s="6"/>
    </row>
    <row r="32" spans="1:6" ht="47.25">
      <c r="A32" s="6"/>
      <c r="B32" s="6" t="s">
        <v>191</v>
      </c>
      <c r="C32" s="6"/>
      <c r="D32" s="6"/>
      <c r="E32" s="6"/>
      <c r="F32" s="6"/>
    </row>
    <row r="33" spans="1:12" ht="22.5">
      <c r="A33" s="487" t="s">
        <v>198</v>
      </c>
      <c r="B33" s="487"/>
      <c r="C33" s="487"/>
      <c r="D33" s="487"/>
      <c r="E33" s="487"/>
      <c r="F33" s="487"/>
    </row>
    <row r="34" spans="1:12">
      <c r="A34" s="3"/>
    </row>
    <row r="35" spans="1:12" s="1" customFormat="1" ht="52.5" customHeight="1">
      <c r="A35" s="488" t="s">
        <v>19</v>
      </c>
      <c r="B35" s="488"/>
      <c r="C35" s="488"/>
      <c r="D35" s="488"/>
      <c r="E35" s="22" t="s">
        <v>20</v>
      </c>
      <c r="F35" s="9" t="s">
        <v>21</v>
      </c>
      <c r="G35" s="21"/>
      <c r="H35" s="21"/>
      <c r="I35" s="21"/>
      <c r="L35" s="35"/>
    </row>
    <row r="36" spans="1:12">
      <c r="A36" s="3"/>
    </row>
  </sheetData>
  <mergeCells count="18">
    <mergeCell ref="A17:A22"/>
    <mergeCell ref="B17:B22"/>
    <mergeCell ref="C17:C19"/>
    <mergeCell ref="C20:C22"/>
    <mergeCell ref="A10:F10"/>
    <mergeCell ref="A11:F11"/>
    <mergeCell ref="A12:F12"/>
    <mergeCell ref="A14:A15"/>
    <mergeCell ref="B14:B15"/>
    <mergeCell ref="C14:C15"/>
    <mergeCell ref="D14:D15"/>
    <mergeCell ref="E14:F14"/>
    <mergeCell ref="A33:F33"/>
    <mergeCell ref="A35:D35"/>
    <mergeCell ref="A24:A29"/>
    <mergeCell ref="B24:B29"/>
    <mergeCell ref="C24:C26"/>
    <mergeCell ref="C27:C29"/>
  </mergeCells>
  <pageMargins left="0.78740157480314965" right="0.78740157480314965" top="1.1811023622047245" bottom="0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I52"/>
  <sheetViews>
    <sheetView zoomScale="75" zoomScaleNormal="75" workbookViewId="0">
      <selection activeCell="H43" sqref="H43"/>
    </sheetView>
  </sheetViews>
  <sheetFormatPr defaultRowHeight="15.75"/>
  <cols>
    <col min="1" max="1" width="10.875" style="236" bestFit="1" customWidth="1"/>
    <col min="2" max="2" width="25.125" style="236" customWidth="1"/>
    <col min="3" max="3" width="11.5" style="236" customWidth="1"/>
    <col min="4" max="4" width="14.875" style="236" customWidth="1"/>
    <col min="5" max="5" width="12.875" style="236" customWidth="1"/>
    <col min="6" max="6" width="12" style="236" customWidth="1"/>
    <col min="7" max="8" width="13.25" style="236" customWidth="1"/>
    <col min="9" max="9" width="13.375" style="236" customWidth="1"/>
    <col min="10" max="257" width="9" style="1"/>
    <col min="258" max="258" width="10.875" style="1" bestFit="1" customWidth="1"/>
    <col min="259" max="259" width="25.125" style="1" customWidth="1"/>
    <col min="260" max="260" width="11.5" style="1" customWidth="1"/>
    <col min="261" max="261" width="14.875" style="1" customWidth="1"/>
    <col min="262" max="262" width="12.875" style="1" customWidth="1"/>
    <col min="263" max="263" width="12" style="1" customWidth="1"/>
    <col min="264" max="264" width="13.25" style="1" customWidth="1"/>
    <col min="265" max="265" width="13.375" style="1" customWidth="1"/>
    <col min="266" max="513" width="9" style="1"/>
    <col min="514" max="514" width="10.875" style="1" bestFit="1" customWidth="1"/>
    <col min="515" max="515" width="25.125" style="1" customWidth="1"/>
    <col min="516" max="516" width="11.5" style="1" customWidth="1"/>
    <col min="517" max="517" width="14.875" style="1" customWidth="1"/>
    <col min="518" max="518" width="12.875" style="1" customWidth="1"/>
    <col min="519" max="519" width="12" style="1" customWidth="1"/>
    <col min="520" max="520" width="13.25" style="1" customWidth="1"/>
    <col min="521" max="521" width="13.375" style="1" customWidth="1"/>
    <col min="522" max="769" width="9" style="1"/>
    <col min="770" max="770" width="10.875" style="1" bestFit="1" customWidth="1"/>
    <col min="771" max="771" width="25.125" style="1" customWidth="1"/>
    <col min="772" max="772" width="11.5" style="1" customWidth="1"/>
    <col min="773" max="773" width="14.875" style="1" customWidth="1"/>
    <col min="774" max="774" width="12.875" style="1" customWidth="1"/>
    <col min="775" max="775" width="12" style="1" customWidth="1"/>
    <col min="776" max="776" width="13.25" style="1" customWidth="1"/>
    <col min="777" max="777" width="13.375" style="1" customWidth="1"/>
    <col min="778" max="1025" width="9" style="1"/>
    <col min="1026" max="1026" width="10.875" style="1" bestFit="1" customWidth="1"/>
    <col min="1027" max="1027" width="25.125" style="1" customWidth="1"/>
    <col min="1028" max="1028" width="11.5" style="1" customWidth="1"/>
    <col min="1029" max="1029" width="14.875" style="1" customWidth="1"/>
    <col min="1030" max="1030" width="12.875" style="1" customWidth="1"/>
    <col min="1031" max="1031" width="12" style="1" customWidth="1"/>
    <col min="1032" max="1032" width="13.25" style="1" customWidth="1"/>
    <col min="1033" max="1033" width="13.375" style="1" customWidth="1"/>
    <col min="1034" max="1281" width="9" style="1"/>
    <col min="1282" max="1282" width="10.875" style="1" bestFit="1" customWidth="1"/>
    <col min="1283" max="1283" width="25.125" style="1" customWidth="1"/>
    <col min="1284" max="1284" width="11.5" style="1" customWidth="1"/>
    <col min="1285" max="1285" width="14.875" style="1" customWidth="1"/>
    <col min="1286" max="1286" width="12.875" style="1" customWidth="1"/>
    <col min="1287" max="1287" width="12" style="1" customWidth="1"/>
    <col min="1288" max="1288" width="13.25" style="1" customWidth="1"/>
    <col min="1289" max="1289" width="13.375" style="1" customWidth="1"/>
    <col min="1290" max="1537" width="9" style="1"/>
    <col min="1538" max="1538" width="10.875" style="1" bestFit="1" customWidth="1"/>
    <col min="1539" max="1539" width="25.125" style="1" customWidth="1"/>
    <col min="1540" max="1540" width="11.5" style="1" customWidth="1"/>
    <col min="1541" max="1541" width="14.875" style="1" customWidth="1"/>
    <col min="1542" max="1542" width="12.875" style="1" customWidth="1"/>
    <col min="1543" max="1543" width="12" style="1" customWidth="1"/>
    <col min="1544" max="1544" width="13.25" style="1" customWidth="1"/>
    <col min="1545" max="1545" width="13.375" style="1" customWidth="1"/>
    <col min="1546" max="1793" width="9" style="1"/>
    <col min="1794" max="1794" width="10.875" style="1" bestFit="1" customWidth="1"/>
    <col min="1795" max="1795" width="25.125" style="1" customWidth="1"/>
    <col min="1796" max="1796" width="11.5" style="1" customWidth="1"/>
    <col min="1797" max="1797" width="14.875" style="1" customWidth="1"/>
    <col min="1798" max="1798" width="12.875" style="1" customWidth="1"/>
    <col min="1799" max="1799" width="12" style="1" customWidth="1"/>
    <col min="1800" max="1800" width="13.25" style="1" customWidth="1"/>
    <col min="1801" max="1801" width="13.375" style="1" customWidth="1"/>
    <col min="1802" max="2049" width="9" style="1"/>
    <col min="2050" max="2050" width="10.875" style="1" bestFit="1" customWidth="1"/>
    <col min="2051" max="2051" width="25.125" style="1" customWidth="1"/>
    <col min="2052" max="2052" width="11.5" style="1" customWidth="1"/>
    <col min="2053" max="2053" width="14.875" style="1" customWidth="1"/>
    <col min="2054" max="2054" width="12.875" style="1" customWidth="1"/>
    <col min="2055" max="2055" width="12" style="1" customWidth="1"/>
    <col min="2056" max="2056" width="13.25" style="1" customWidth="1"/>
    <col min="2057" max="2057" width="13.375" style="1" customWidth="1"/>
    <col min="2058" max="2305" width="9" style="1"/>
    <col min="2306" max="2306" width="10.875" style="1" bestFit="1" customWidth="1"/>
    <col min="2307" max="2307" width="25.125" style="1" customWidth="1"/>
    <col min="2308" max="2308" width="11.5" style="1" customWidth="1"/>
    <col min="2309" max="2309" width="14.875" style="1" customWidth="1"/>
    <col min="2310" max="2310" width="12.875" style="1" customWidth="1"/>
    <col min="2311" max="2311" width="12" style="1" customWidth="1"/>
    <col min="2312" max="2312" width="13.25" style="1" customWidth="1"/>
    <col min="2313" max="2313" width="13.375" style="1" customWidth="1"/>
    <col min="2314" max="2561" width="9" style="1"/>
    <col min="2562" max="2562" width="10.875" style="1" bestFit="1" customWidth="1"/>
    <col min="2563" max="2563" width="25.125" style="1" customWidth="1"/>
    <col min="2564" max="2564" width="11.5" style="1" customWidth="1"/>
    <col min="2565" max="2565" width="14.875" style="1" customWidth="1"/>
    <col min="2566" max="2566" width="12.875" style="1" customWidth="1"/>
    <col min="2567" max="2567" width="12" style="1" customWidth="1"/>
    <col min="2568" max="2568" width="13.25" style="1" customWidth="1"/>
    <col min="2569" max="2569" width="13.375" style="1" customWidth="1"/>
    <col min="2570" max="2817" width="9" style="1"/>
    <col min="2818" max="2818" width="10.875" style="1" bestFit="1" customWidth="1"/>
    <col min="2819" max="2819" width="25.125" style="1" customWidth="1"/>
    <col min="2820" max="2820" width="11.5" style="1" customWidth="1"/>
    <col min="2821" max="2821" width="14.875" style="1" customWidth="1"/>
    <col min="2822" max="2822" width="12.875" style="1" customWidth="1"/>
    <col min="2823" max="2823" width="12" style="1" customWidth="1"/>
    <col min="2824" max="2824" width="13.25" style="1" customWidth="1"/>
    <col min="2825" max="2825" width="13.375" style="1" customWidth="1"/>
    <col min="2826" max="3073" width="9" style="1"/>
    <col min="3074" max="3074" width="10.875" style="1" bestFit="1" customWidth="1"/>
    <col min="3075" max="3075" width="25.125" style="1" customWidth="1"/>
    <col min="3076" max="3076" width="11.5" style="1" customWidth="1"/>
    <col min="3077" max="3077" width="14.875" style="1" customWidth="1"/>
    <col min="3078" max="3078" width="12.875" style="1" customWidth="1"/>
    <col min="3079" max="3079" width="12" style="1" customWidth="1"/>
    <col min="3080" max="3080" width="13.25" style="1" customWidth="1"/>
    <col min="3081" max="3081" width="13.375" style="1" customWidth="1"/>
    <col min="3082" max="3329" width="9" style="1"/>
    <col min="3330" max="3330" width="10.875" style="1" bestFit="1" customWidth="1"/>
    <col min="3331" max="3331" width="25.125" style="1" customWidth="1"/>
    <col min="3332" max="3332" width="11.5" style="1" customWidth="1"/>
    <col min="3333" max="3333" width="14.875" style="1" customWidth="1"/>
    <col min="3334" max="3334" width="12.875" style="1" customWidth="1"/>
    <col min="3335" max="3335" width="12" style="1" customWidth="1"/>
    <col min="3336" max="3336" width="13.25" style="1" customWidth="1"/>
    <col min="3337" max="3337" width="13.375" style="1" customWidth="1"/>
    <col min="3338" max="3585" width="9" style="1"/>
    <col min="3586" max="3586" width="10.875" style="1" bestFit="1" customWidth="1"/>
    <col min="3587" max="3587" width="25.125" style="1" customWidth="1"/>
    <col min="3588" max="3588" width="11.5" style="1" customWidth="1"/>
    <col min="3589" max="3589" width="14.875" style="1" customWidth="1"/>
    <col min="3590" max="3590" width="12.875" style="1" customWidth="1"/>
    <col min="3591" max="3591" width="12" style="1" customWidth="1"/>
    <col min="3592" max="3592" width="13.25" style="1" customWidth="1"/>
    <col min="3593" max="3593" width="13.375" style="1" customWidth="1"/>
    <col min="3594" max="3841" width="9" style="1"/>
    <col min="3842" max="3842" width="10.875" style="1" bestFit="1" customWidth="1"/>
    <col min="3843" max="3843" width="25.125" style="1" customWidth="1"/>
    <col min="3844" max="3844" width="11.5" style="1" customWidth="1"/>
    <col min="3845" max="3845" width="14.875" style="1" customWidth="1"/>
    <col min="3846" max="3846" width="12.875" style="1" customWidth="1"/>
    <col min="3847" max="3847" width="12" style="1" customWidth="1"/>
    <col min="3848" max="3848" width="13.25" style="1" customWidth="1"/>
    <col min="3849" max="3849" width="13.375" style="1" customWidth="1"/>
    <col min="3850" max="4097" width="9" style="1"/>
    <col min="4098" max="4098" width="10.875" style="1" bestFit="1" customWidth="1"/>
    <col min="4099" max="4099" width="25.125" style="1" customWidth="1"/>
    <col min="4100" max="4100" width="11.5" style="1" customWidth="1"/>
    <col min="4101" max="4101" width="14.875" style="1" customWidth="1"/>
    <col min="4102" max="4102" width="12.875" style="1" customWidth="1"/>
    <col min="4103" max="4103" width="12" style="1" customWidth="1"/>
    <col min="4104" max="4104" width="13.25" style="1" customWidth="1"/>
    <col min="4105" max="4105" width="13.375" style="1" customWidth="1"/>
    <col min="4106" max="4353" width="9" style="1"/>
    <col min="4354" max="4354" width="10.875" style="1" bestFit="1" customWidth="1"/>
    <col min="4355" max="4355" width="25.125" style="1" customWidth="1"/>
    <col min="4356" max="4356" width="11.5" style="1" customWidth="1"/>
    <col min="4357" max="4357" width="14.875" style="1" customWidth="1"/>
    <col min="4358" max="4358" width="12.875" style="1" customWidth="1"/>
    <col min="4359" max="4359" width="12" style="1" customWidth="1"/>
    <col min="4360" max="4360" width="13.25" style="1" customWidth="1"/>
    <col min="4361" max="4361" width="13.375" style="1" customWidth="1"/>
    <col min="4362" max="4609" width="9" style="1"/>
    <col min="4610" max="4610" width="10.875" style="1" bestFit="1" customWidth="1"/>
    <col min="4611" max="4611" width="25.125" style="1" customWidth="1"/>
    <col min="4612" max="4612" width="11.5" style="1" customWidth="1"/>
    <col min="4613" max="4613" width="14.875" style="1" customWidth="1"/>
    <col min="4614" max="4614" width="12.875" style="1" customWidth="1"/>
    <col min="4615" max="4615" width="12" style="1" customWidth="1"/>
    <col min="4616" max="4616" width="13.25" style="1" customWidth="1"/>
    <col min="4617" max="4617" width="13.375" style="1" customWidth="1"/>
    <col min="4618" max="4865" width="9" style="1"/>
    <col min="4866" max="4866" width="10.875" style="1" bestFit="1" customWidth="1"/>
    <col min="4867" max="4867" width="25.125" style="1" customWidth="1"/>
    <col min="4868" max="4868" width="11.5" style="1" customWidth="1"/>
    <col min="4869" max="4869" width="14.875" style="1" customWidth="1"/>
    <col min="4870" max="4870" width="12.875" style="1" customWidth="1"/>
    <col min="4871" max="4871" width="12" style="1" customWidth="1"/>
    <col min="4872" max="4872" width="13.25" style="1" customWidth="1"/>
    <col min="4873" max="4873" width="13.375" style="1" customWidth="1"/>
    <col min="4874" max="5121" width="9" style="1"/>
    <col min="5122" max="5122" width="10.875" style="1" bestFit="1" customWidth="1"/>
    <col min="5123" max="5123" width="25.125" style="1" customWidth="1"/>
    <col min="5124" max="5124" width="11.5" style="1" customWidth="1"/>
    <col min="5125" max="5125" width="14.875" style="1" customWidth="1"/>
    <col min="5126" max="5126" width="12.875" style="1" customWidth="1"/>
    <col min="5127" max="5127" width="12" style="1" customWidth="1"/>
    <col min="5128" max="5128" width="13.25" style="1" customWidth="1"/>
    <col min="5129" max="5129" width="13.375" style="1" customWidth="1"/>
    <col min="5130" max="5377" width="9" style="1"/>
    <col min="5378" max="5378" width="10.875" style="1" bestFit="1" customWidth="1"/>
    <col min="5379" max="5379" width="25.125" style="1" customWidth="1"/>
    <col min="5380" max="5380" width="11.5" style="1" customWidth="1"/>
    <col min="5381" max="5381" width="14.875" style="1" customWidth="1"/>
    <col min="5382" max="5382" width="12.875" style="1" customWidth="1"/>
    <col min="5383" max="5383" width="12" style="1" customWidth="1"/>
    <col min="5384" max="5384" width="13.25" style="1" customWidth="1"/>
    <col min="5385" max="5385" width="13.375" style="1" customWidth="1"/>
    <col min="5386" max="5633" width="9" style="1"/>
    <col min="5634" max="5634" width="10.875" style="1" bestFit="1" customWidth="1"/>
    <col min="5635" max="5635" width="25.125" style="1" customWidth="1"/>
    <col min="5636" max="5636" width="11.5" style="1" customWidth="1"/>
    <col min="5637" max="5637" width="14.875" style="1" customWidth="1"/>
    <col min="5638" max="5638" width="12.875" style="1" customWidth="1"/>
    <col min="5639" max="5639" width="12" style="1" customWidth="1"/>
    <col min="5640" max="5640" width="13.25" style="1" customWidth="1"/>
    <col min="5641" max="5641" width="13.375" style="1" customWidth="1"/>
    <col min="5642" max="5889" width="9" style="1"/>
    <col min="5890" max="5890" width="10.875" style="1" bestFit="1" customWidth="1"/>
    <col min="5891" max="5891" width="25.125" style="1" customWidth="1"/>
    <col min="5892" max="5892" width="11.5" style="1" customWidth="1"/>
    <col min="5893" max="5893" width="14.875" style="1" customWidth="1"/>
    <col min="5894" max="5894" width="12.875" style="1" customWidth="1"/>
    <col min="5895" max="5895" width="12" style="1" customWidth="1"/>
    <col min="5896" max="5896" width="13.25" style="1" customWidth="1"/>
    <col min="5897" max="5897" width="13.375" style="1" customWidth="1"/>
    <col min="5898" max="6145" width="9" style="1"/>
    <col min="6146" max="6146" width="10.875" style="1" bestFit="1" customWidth="1"/>
    <col min="6147" max="6147" width="25.125" style="1" customWidth="1"/>
    <col min="6148" max="6148" width="11.5" style="1" customWidth="1"/>
    <col min="6149" max="6149" width="14.875" style="1" customWidth="1"/>
    <col min="6150" max="6150" width="12.875" style="1" customWidth="1"/>
    <col min="6151" max="6151" width="12" style="1" customWidth="1"/>
    <col min="6152" max="6152" width="13.25" style="1" customWidth="1"/>
    <col min="6153" max="6153" width="13.375" style="1" customWidth="1"/>
    <col min="6154" max="6401" width="9" style="1"/>
    <col min="6402" max="6402" width="10.875" style="1" bestFit="1" customWidth="1"/>
    <col min="6403" max="6403" width="25.125" style="1" customWidth="1"/>
    <col min="6404" max="6404" width="11.5" style="1" customWidth="1"/>
    <col min="6405" max="6405" width="14.875" style="1" customWidth="1"/>
    <col min="6406" max="6406" width="12.875" style="1" customWidth="1"/>
    <col min="6407" max="6407" width="12" style="1" customWidth="1"/>
    <col min="6408" max="6408" width="13.25" style="1" customWidth="1"/>
    <col min="6409" max="6409" width="13.375" style="1" customWidth="1"/>
    <col min="6410" max="6657" width="9" style="1"/>
    <col min="6658" max="6658" width="10.875" style="1" bestFit="1" customWidth="1"/>
    <col min="6659" max="6659" width="25.125" style="1" customWidth="1"/>
    <col min="6660" max="6660" width="11.5" style="1" customWidth="1"/>
    <col min="6661" max="6661" width="14.875" style="1" customWidth="1"/>
    <col min="6662" max="6662" width="12.875" style="1" customWidth="1"/>
    <col min="6663" max="6663" width="12" style="1" customWidth="1"/>
    <col min="6664" max="6664" width="13.25" style="1" customWidth="1"/>
    <col min="6665" max="6665" width="13.375" style="1" customWidth="1"/>
    <col min="6666" max="6913" width="9" style="1"/>
    <col min="6914" max="6914" width="10.875" style="1" bestFit="1" customWidth="1"/>
    <col min="6915" max="6915" width="25.125" style="1" customWidth="1"/>
    <col min="6916" max="6916" width="11.5" style="1" customWidth="1"/>
    <col min="6917" max="6917" width="14.875" style="1" customWidth="1"/>
    <col min="6918" max="6918" width="12.875" style="1" customWidth="1"/>
    <col min="6919" max="6919" width="12" style="1" customWidth="1"/>
    <col min="6920" max="6920" width="13.25" style="1" customWidth="1"/>
    <col min="6921" max="6921" width="13.375" style="1" customWidth="1"/>
    <col min="6922" max="7169" width="9" style="1"/>
    <col min="7170" max="7170" width="10.875" style="1" bestFit="1" customWidth="1"/>
    <col min="7171" max="7171" width="25.125" style="1" customWidth="1"/>
    <col min="7172" max="7172" width="11.5" style="1" customWidth="1"/>
    <col min="7173" max="7173" width="14.875" style="1" customWidth="1"/>
    <col min="7174" max="7174" width="12.875" style="1" customWidth="1"/>
    <col min="7175" max="7175" width="12" style="1" customWidth="1"/>
    <col min="7176" max="7176" width="13.25" style="1" customWidth="1"/>
    <col min="7177" max="7177" width="13.375" style="1" customWidth="1"/>
    <col min="7178" max="7425" width="9" style="1"/>
    <col min="7426" max="7426" width="10.875" style="1" bestFit="1" customWidth="1"/>
    <col min="7427" max="7427" width="25.125" style="1" customWidth="1"/>
    <col min="7428" max="7428" width="11.5" style="1" customWidth="1"/>
    <col min="7429" max="7429" width="14.875" style="1" customWidth="1"/>
    <col min="7430" max="7430" width="12.875" style="1" customWidth="1"/>
    <col min="7431" max="7431" width="12" style="1" customWidth="1"/>
    <col min="7432" max="7432" width="13.25" style="1" customWidth="1"/>
    <col min="7433" max="7433" width="13.375" style="1" customWidth="1"/>
    <col min="7434" max="7681" width="9" style="1"/>
    <col min="7682" max="7682" width="10.875" style="1" bestFit="1" customWidth="1"/>
    <col min="7683" max="7683" width="25.125" style="1" customWidth="1"/>
    <col min="7684" max="7684" width="11.5" style="1" customWidth="1"/>
    <col min="7685" max="7685" width="14.875" style="1" customWidth="1"/>
    <col min="7686" max="7686" width="12.875" style="1" customWidth="1"/>
    <col min="7687" max="7687" width="12" style="1" customWidth="1"/>
    <col min="7688" max="7688" width="13.25" style="1" customWidth="1"/>
    <col min="7689" max="7689" width="13.375" style="1" customWidth="1"/>
    <col min="7690" max="7937" width="9" style="1"/>
    <col min="7938" max="7938" width="10.875" style="1" bestFit="1" customWidth="1"/>
    <col min="7939" max="7939" width="25.125" style="1" customWidth="1"/>
    <col min="7940" max="7940" width="11.5" style="1" customWidth="1"/>
    <col min="7941" max="7941" width="14.875" style="1" customWidth="1"/>
    <col min="7942" max="7942" width="12.875" style="1" customWidth="1"/>
    <col min="7943" max="7943" width="12" style="1" customWidth="1"/>
    <col min="7944" max="7944" width="13.25" style="1" customWidth="1"/>
    <col min="7945" max="7945" width="13.375" style="1" customWidth="1"/>
    <col min="7946" max="8193" width="9" style="1"/>
    <col min="8194" max="8194" width="10.875" style="1" bestFit="1" customWidth="1"/>
    <col min="8195" max="8195" width="25.125" style="1" customWidth="1"/>
    <col min="8196" max="8196" width="11.5" style="1" customWidth="1"/>
    <col min="8197" max="8197" width="14.875" style="1" customWidth="1"/>
    <col min="8198" max="8198" width="12.875" style="1" customWidth="1"/>
    <col min="8199" max="8199" width="12" style="1" customWidth="1"/>
    <col min="8200" max="8200" width="13.25" style="1" customWidth="1"/>
    <col min="8201" max="8201" width="13.375" style="1" customWidth="1"/>
    <col min="8202" max="8449" width="9" style="1"/>
    <col min="8450" max="8450" width="10.875" style="1" bestFit="1" customWidth="1"/>
    <col min="8451" max="8451" width="25.125" style="1" customWidth="1"/>
    <col min="8452" max="8452" width="11.5" style="1" customWidth="1"/>
    <col min="8453" max="8453" width="14.875" style="1" customWidth="1"/>
    <col min="8454" max="8454" width="12.875" style="1" customWidth="1"/>
    <col min="8455" max="8455" width="12" style="1" customWidth="1"/>
    <col min="8456" max="8456" width="13.25" style="1" customWidth="1"/>
    <col min="8457" max="8457" width="13.375" style="1" customWidth="1"/>
    <col min="8458" max="8705" width="9" style="1"/>
    <col min="8706" max="8706" width="10.875" style="1" bestFit="1" customWidth="1"/>
    <col min="8707" max="8707" width="25.125" style="1" customWidth="1"/>
    <col min="8708" max="8708" width="11.5" style="1" customWidth="1"/>
    <col min="8709" max="8709" width="14.875" style="1" customWidth="1"/>
    <col min="8710" max="8710" width="12.875" style="1" customWidth="1"/>
    <col min="8711" max="8711" width="12" style="1" customWidth="1"/>
    <col min="8712" max="8712" width="13.25" style="1" customWidth="1"/>
    <col min="8713" max="8713" width="13.375" style="1" customWidth="1"/>
    <col min="8714" max="8961" width="9" style="1"/>
    <col min="8962" max="8962" width="10.875" style="1" bestFit="1" customWidth="1"/>
    <col min="8963" max="8963" width="25.125" style="1" customWidth="1"/>
    <col min="8964" max="8964" width="11.5" style="1" customWidth="1"/>
    <col min="8965" max="8965" width="14.875" style="1" customWidth="1"/>
    <col min="8966" max="8966" width="12.875" style="1" customWidth="1"/>
    <col min="8967" max="8967" width="12" style="1" customWidth="1"/>
    <col min="8968" max="8968" width="13.25" style="1" customWidth="1"/>
    <col min="8969" max="8969" width="13.375" style="1" customWidth="1"/>
    <col min="8970" max="9217" width="9" style="1"/>
    <col min="9218" max="9218" width="10.875" style="1" bestFit="1" customWidth="1"/>
    <col min="9219" max="9219" width="25.125" style="1" customWidth="1"/>
    <col min="9220" max="9220" width="11.5" style="1" customWidth="1"/>
    <col min="9221" max="9221" width="14.875" style="1" customWidth="1"/>
    <col min="9222" max="9222" width="12.875" style="1" customWidth="1"/>
    <col min="9223" max="9223" width="12" style="1" customWidth="1"/>
    <col min="9224" max="9224" width="13.25" style="1" customWidth="1"/>
    <col min="9225" max="9225" width="13.375" style="1" customWidth="1"/>
    <col min="9226" max="9473" width="9" style="1"/>
    <col min="9474" max="9474" width="10.875" style="1" bestFit="1" customWidth="1"/>
    <col min="9475" max="9475" width="25.125" style="1" customWidth="1"/>
    <col min="9476" max="9476" width="11.5" style="1" customWidth="1"/>
    <col min="9477" max="9477" width="14.875" style="1" customWidth="1"/>
    <col min="9478" max="9478" width="12.875" style="1" customWidth="1"/>
    <col min="9479" max="9479" width="12" style="1" customWidth="1"/>
    <col min="9480" max="9480" width="13.25" style="1" customWidth="1"/>
    <col min="9481" max="9481" width="13.375" style="1" customWidth="1"/>
    <col min="9482" max="9729" width="9" style="1"/>
    <col min="9730" max="9730" width="10.875" style="1" bestFit="1" customWidth="1"/>
    <col min="9731" max="9731" width="25.125" style="1" customWidth="1"/>
    <col min="9732" max="9732" width="11.5" style="1" customWidth="1"/>
    <col min="9733" max="9733" width="14.875" style="1" customWidth="1"/>
    <col min="9734" max="9734" width="12.875" style="1" customWidth="1"/>
    <col min="9735" max="9735" width="12" style="1" customWidth="1"/>
    <col min="9736" max="9736" width="13.25" style="1" customWidth="1"/>
    <col min="9737" max="9737" width="13.375" style="1" customWidth="1"/>
    <col min="9738" max="9985" width="9" style="1"/>
    <col min="9986" max="9986" width="10.875" style="1" bestFit="1" customWidth="1"/>
    <col min="9987" max="9987" width="25.125" style="1" customWidth="1"/>
    <col min="9988" max="9988" width="11.5" style="1" customWidth="1"/>
    <col min="9989" max="9989" width="14.875" style="1" customWidth="1"/>
    <col min="9990" max="9990" width="12.875" style="1" customWidth="1"/>
    <col min="9991" max="9991" width="12" style="1" customWidth="1"/>
    <col min="9992" max="9992" width="13.25" style="1" customWidth="1"/>
    <col min="9993" max="9993" width="13.375" style="1" customWidth="1"/>
    <col min="9994" max="10241" width="9" style="1"/>
    <col min="10242" max="10242" width="10.875" style="1" bestFit="1" customWidth="1"/>
    <col min="10243" max="10243" width="25.125" style="1" customWidth="1"/>
    <col min="10244" max="10244" width="11.5" style="1" customWidth="1"/>
    <col min="10245" max="10245" width="14.875" style="1" customWidth="1"/>
    <col min="10246" max="10246" width="12.875" style="1" customWidth="1"/>
    <col min="10247" max="10247" width="12" style="1" customWidth="1"/>
    <col min="10248" max="10248" width="13.25" style="1" customWidth="1"/>
    <col min="10249" max="10249" width="13.375" style="1" customWidth="1"/>
    <col min="10250" max="10497" width="9" style="1"/>
    <col min="10498" max="10498" width="10.875" style="1" bestFit="1" customWidth="1"/>
    <col min="10499" max="10499" width="25.125" style="1" customWidth="1"/>
    <col min="10500" max="10500" width="11.5" style="1" customWidth="1"/>
    <col min="10501" max="10501" width="14.875" style="1" customWidth="1"/>
    <col min="10502" max="10502" width="12.875" style="1" customWidth="1"/>
    <col min="10503" max="10503" width="12" style="1" customWidth="1"/>
    <col min="10504" max="10504" width="13.25" style="1" customWidth="1"/>
    <col min="10505" max="10505" width="13.375" style="1" customWidth="1"/>
    <col min="10506" max="10753" width="9" style="1"/>
    <col min="10754" max="10754" width="10.875" style="1" bestFit="1" customWidth="1"/>
    <col min="10755" max="10755" width="25.125" style="1" customWidth="1"/>
    <col min="10756" max="10756" width="11.5" style="1" customWidth="1"/>
    <col min="10757" max="10757" width="14.875" style="1" customWidth="1"/>
    <col min="10758" max="10758" width="12.875" style="1" customWidth="1"/>
    <col min="10759" max="10759" width="12" style="1" customWidth="1"/>
    <col min="10760" max="10760" width="13.25" style="1" customWidth="1"/>
    <col min="10761" max="10761" width="13.375" style="1" customWidth="1"/>
    <col min="10762" max="11009" width="9" style="1"/>
    <col min="11010" max="11010" width="10.875" style="1" bestFit="1" customWidth="1"/>
    <col min="11011" max="11011" width="25.125" style="1" customWidth="1"/>
    <col min="11012" max="11012" width="11.5" style="1" customWidth="1"/>
    <col min="11013" max="11013" width="14.875" style="1" customWidth="1"/>
    <col min="11014" max="11014" width="12.875" style="1" customWidth="1"/>
    <col min="11015" max="11015" width="12" style="1" customWidth="1"/>
    <col min="11016" max="11016" width="13.25" style="1" customWidth="1"/>
    <col min="11017" max="11017" width="13.375" style="1" customWidth="1"/>
    <col min="11018" max="11265" width="9" style="1"/>
    <col min="11266" max="11266" width="10.875" style="1" bestFit="1" customWidth="1"/>
    <col min="11267" max="11267" width="25.125" style="1" customWidth="1"/>
    <col min="11268" max="11268" width="11.5" style="1" customWidth="1"/>
    <col min="11269" max="11269" width="14.875" style="1" customWidth="1"/>
    <col min="11270" max="11270" width="12.875" style="1" customWidth="1"/>
    <col min="11271" max="11271" width="12" style="1" customWidth="1"/>
    <col min="11272" max="11272" width="13.25" style="1" customWidth="1"/>
    <col min="11273" max="11273" width="13.375" style="1" customWidth="1"/>
    <col min="11274" max="11521" width="9" style="1"/>
    <col min="11522" max="11522" width="10.875" style="1" bestFit="1" customWidth="1"/>
    <col min="11523" max="11523" width="25.125" style="1" customWidth="1"/>
    <col min="11524" max="11524" width="11.5" style="1" customWidth="1"/>
    <col min="11525" max="11525" width="14.875" style="1" customWidth="1"/>
    <col min="11526" max="11526" width="12.875" style="1" customWidth="1"/>
    <col min="11527" max="11527" width="12" style="1" customWidth="1"/>
    <col min="11528" max="11528" width="13.25" style="1" customWidth="1"/>
    <col min="11529" max="11529" width="13.375" style="1" customWidth="1"/>
    <col min="11530" max="11777" width="9" style="1"/>
    <col min="11778" max="11778" width="10.875" style="1" bestFit="1" customWidth="1"/>
    <col min="11779" max="11779" width="25.125" style="1" customWidth="1"/>
    <col min="11780" max="11780" width="11.5" style="1" customWidth="1"/>
    <col min="11781" max="11781" width="14.875" style="1" customWidth="1"/>
    <col min="11782" max="11782" width="12.875" style="1" customWidth="1"/>
    <col min="11783" max="11783" width="12" style="1" customWidth="1"/>
    <col min="11784" max="11784" width="13.25" style="1" customWidth="1"/>
    <col min="11785" max="11785" width="13.375" style="1" customWidth="1"/>
    <col min="11786" max="12033" width="9" style="1"/>
    <col min="12034" max="12034" width="10.875" style="1" bestFit="1" customWidth="1"/>
    <col min="12035" max="12035" width="25.125" style="1" customWidth="1"/>
    <col min="12036" max="12036" width="11.5" style="1" customWidth="1"/>
    <col min="12037" max="12037" width="14.875" style="1" customWidth="1"/>
    <col min="12038" max="12038" width="12.875" style="1" customWidth="1"/>
    <col min="12039" max="12039" width="12" style="1" customWidth="1"/>
    <col min="12040" max="12040" width="13.25" style="1" customWidth="1"/>
    <col min="12041" max="12041" width="13.375" style="1" customWidth="1"/>
    <col min="12042" max="12289" width="9" style="1"/>
    <col min="12290" max="12290" width="10.875" style="1" bestFit="1" customWidth="1"/>
    <col min="12291" max="12291" width="25.125" style="1" customWidth="1"/>
    <col min="12292" max="12292" width="11.5" style="1" customWidth="1"/>
    <col min="12293" max="12293" width="14.875" style="1" customWidth="1"/>
    <col min="12294" max="12294" width="12.875" style="1" customWidth="1"/>
    <col min="12295" max="12295" width="12" style="1" customWidth="1"/>
    <col min="12296" max="12296" width="13.25" style="1" customWidth="1"/>
    <col min="12297" max="12297" width="13.375" style="1" customWidth="1"/>
    <col min="12298" max="12545" width="9" style="1"/>
    <col min="12546" max="12546" width="10.875" style="1" bestFit="1" customWidth="1"/>
    <col min="12547" max="12547" width="25.125" style="1" customWidth="1"/>
    <col min="12548" max="12548" width="11.5" style="1" customWidth="1"/>
    <col min="12549" max="12549" width="14.875" style="1" customWidth="1"/>
    <col min="12550" max="12550" width="12.875" style="1" customWidth="1"/>
    <col min="12551" max="12551" width="12" style="1" customWidth="1"/>
    <col min="12552" max="12552" width="13.25" style="1" customWidth="1"/>
    <col min="12553" max="12553" width="13.375" style="1" customWidth="1"/>
    <col min="12554" max="12801" width="9" style="1"/>
    <col min="12802" max="12802" width="10.875" style="1" bestFit="1" customWidth="1"/>
    <col min="12803" max="12803" width="25.125" style="1" customWidth="1"/>
    <col min="12804" max="12804" width="11.5" style="1" customWidth="1"/>
    <col min="12805" max="12805" width="14.875" style="1" customWidth="1"/>
    <col min="12806" max="12806" width="12.875" style="1" customWidth="1"/>
    <col min="12807" max="12807" width="12" style="1" customWidth="1"/>
    <col min="12808" max="12808" width="13.25" style="1" customWidth="1"/>
    <col min="12809" max="12809" width="13.375" style="1" customWidth="1"/>
    <col min="12810" max="13057" width="9" style="1"/>
    <col min="13058" max="13058" width="10.875" style="1" bestFit="1" customWidth="1"/>
    <col min="13059" max="13059" width="25.125" style="1" customWidth="1"/>
    <col min="13060" max="13060" width="11.5" style="1" customWidth="1"/>
    <col min="13061" max="13061" width="14.875" style="1" customWidth="1"/>
    <col min="13062" max="13062" width="12.875" style="1" customWidth="1"/>
    <col min="13063" max="13063" width="12" style="1" customWidth="1"/>
    <col min="13064" max="13064" width="13.25" style="1" customWidth="1"/>
    <col min="13065" max="13065" width="13.375" style="1" customWidth="1"/>
    <col min="13066" max="13313" width="9" style="1"/>
    <col min="13314" max="13314" width="10.875" style="1" bestFit="1" customWidth="1"/>
    <col min="13315" max="13315" width="25.125" style="1" customWidth="1"/>
    <col min="13316" max="13316" width="11.5" style="1" customWidth="1"/>
    <col min="13317" max="13317" width="14.875" style="1" customWidth="1"/>
    <col min="13318" max="13318" width="12.875" style="1" customWidth="1"/>
    <col min="13319" max="13319" width="12" style="1" customWidth="1"/>
    <col min="13320" max="13320" width="13.25" style="1" customWidth="1"/>
    <col min="13321" max="13321" width="13.375" style="1" customWidth="1"/>
    <col min="13322" max="13569" width="9" style="1"/>
    <col min="13570" max="13570" width="10.875" style="1" bestFit="1" customWidth="1"/>
    <col min="13571" max="13571" width="25.125" style="1" customWidth="1"/>
    <col min="13572" max="13572" width="11.5" style="1" customWidth="1"/>
    <col min="13573" max="13573" width="14.875" style="1" customWidth="1"/>
    <col min="13574" max="13574" width="12.875" style="1" customWidth="1"/>
    <col min="13575" max="13575" width="12" style="1" customWidth="1"/>
    <col min="13576" max="13576" width="13.25" style="1" customWidth="1"/>
    <col min="13577" max="13577" width="13.375" style="1" customWidth="1"/>
    <col min="13578" max="13825" width="9" style="1"/>
    <col min="13826" max="13826" width="10.875" style="1" bestFit="1" customWidth="1"/>
    <col min="13827" max="13827" width="25.125" style="1" customWidth="1"/>
    <col min="13828" max="13828" width="11.5" style="1" customWidth="1"/>
    <col min="13829" max="13829" width="14.875" style="1" customWidth="1"/>
    <col min="13830" max="13830" width="12.875" style="1" customWidth="1"/>
    <col min="13831" max="13831" width="12" style="1" customWidth="1"/>
    <col min="13832" max="13832" width="13.25" style="1" customWidth="1"/>
    <col min="13833" max="13833" width="13.375" style="1" customWidth="1"/>
    <col min="13834" max="14081" width="9" style="1"/>
    <col min="14082" max="14082" width="10.875" style="1" bestFit="1" customWidth="1"/>
    <col min="14083" max="14083" width="25.125" style="1" customWidth="1"/>
    <col min="14084" max="14084" width="11.5" style="1" customWidth="1"/>
    <col min="14085" max="14085" width="14.875" style="1" customWidth="1"/>
    <col min="14086" max="14086" width="12.875" style="1" customWidth="1"/>
    <col min="14087" max="14087" width="12" style="1" customWidth="1"/>
    <col min="14088" max="14088" width="13.25" style="1" customWidth="1"/>
    <col min="14089" max="14089" width="13.375" style="1" customWidth="1"/>
    <col min="14090" max="14337" width="9" style="1"/>
    <col min="14338" max="14338" width="10.875" style="1" bestFit="1" customWidth="1"/>
    <col min="14339" max="14339" width="25.125" style="1" customWidth="1"/>
    <col min="14340" max="14340" width="11.5" style="1" customWidth="1"/>
    <col min="14341" max="14341" width="14.875" style="1" customWidth="1"/>
    <col min="14342" max="14342" width="12.875" style="1" customWidth="1"/>
    <col min="14343" max="14343" width="12" style="1" customWidth="1"/>
    <col min="14344" max="14344" width="13.25" style="1" customWidth="1"/>
    <col min="14345" max="14345" width="13.375" style="1" customWidth="1"/>
    <col min="14346" max="14593" width="9" style="1"/>
    <col min="14594" max="14594" width="10.875" style="1" bestFit="1" customWidth="1"/>
    <col min="14595" max="14595" width="25.125" style="1" customWidth="1"/>
    <col min="14596" max="14596" width="11.5" style="1" customWidth="1"/>
    <col min="14597" max="14597" width="14.875" style="1" customWidth="1"/>
    <col min="14598" max="14598" width="12.875" style="1" customWidth="1"/>
    <col min="14599" max="14599" width="12" style="1" customWidth="1"/>
    <col min="14600" max="14600" width="13.25" style="1" customWidth="1"/>
    <col min="14601" max="14601" width="13.375" style="1" customWidth="1"/>
    <col min="14602" max="14849" width="9" style="1"/>
    <col min="14850" max="14850" width="10.875" style="1" bestFit="1" customWidth="1"/>
    <col min="14851" max="14851" width="25.125" style="1" customWidth="1"/>
    <col min="14852" max="14852" width="11.5" style="1" customWidth="1"/>
    <col min="14853" max="14853" width="14.875" style="1" customWidth="1"/>
    <col min="14854" max="14854" width="12.875" style="1" customWidth="1"/>
    <col min="14855" max="14855" width="12" style="1" customWidth="1"/>
    <col min="14856" max="14856" width="13.25" style="1" customWidth="1"/>
    <col min="14857" max="14857" width="13.375" style="1" customWidth="1"/>
    <col min="14858" max="15105" width="9" style="1"/>
    <col min="15106" max="15106" width="10.875" style="1" bestFit="1" customWidth="1"/>
    <col min="15107" max="15107" width="25.125" style="1" customWidth="1"/>
    <col min="15108" max="15108" width="11.5" style="1" customWidth="1"/>
    <col min="15109" max="15109" width="14.875" style="1" customWidth="1"/>
    <col min="15110" max="15110" width="12.875" style="1" customWidth="1"/>
    <col min="15111" max="15111" width="12" style="1" customWidth="1"/>
    <col min="15112" max="15112" width="13.25" style="1" customWidth="1"/>
    <col min="15113" max="15113" width="13.375" style="1" customWidth="1"/>
    <col min="15114" max="15361" width="9" style="1"/>
    <col min="15362" max="15362" width="10.875" style="1" bestFit="1" customWidth="1"/>
    <col min="15363" max="15363" width="25.125" style="1" customWidth="1"/>
    <col min="15364" max="15364" width="11.5" style="1" customWidth="1"/>
    <col min="15365" max="15365" width="14.875" style="1" customWidth="1"/>
    <col min="15366" max="15366" width="12.875" style="1" customWidth="1"/>
    <col min="15367" max="15367" width="12" style="1" customWidth="1"/>
    <col min="15368" max="15368" width="13.25" style="1" customWidth="1"/>
    <col min="15369" max="15369" width="13.375" style="1" customWidth="1"/>
    <col min="15370" max="15617" width="9" style="1"/>
    <col min="15618" max="15618" width="10.875" style="1" bestFit="1" customWidth="1"/>
    <col min="15619" max="15619" width="25.125" style="1" customWidth="1"/>
    <col min="15620" max="15620" width="11.5" style="1" customWidth="1"/>
    <col min="15621" max="15621" width="14.875" style="1" customWidth="1"/>
    <col min="15622" max="15622" width="12.875" style="1" customWidth="1"/>
    <col min="15623" max="15623" width="12" style="1" customWidth="1"/>
    <col min="15624" max="15624" width="13.25" style="1" customWidth="1"/>
    <col min="15625" max="15625" width="13.375" style="1" customWidth="1"/>
    <col min="15626" max="15873" width="9" style="1"/>
    <col min="15874" max="15874" width="10.875" style="1" bestFit="1" customWidth="1"/>
    <col min="15875" max="15875" width="25.125" style="1" customWidth="1"/>
    <col min="15876" max="15876" width="11.5" style="1" customWidth="1"/>
    <col min="15877" max="15877" width="14.875" style="1" customWidth="1"/>
    <col min="15878" max="15878" width="12.875" style="1" customWidth="1"/>
    <col min="15879" max="15879" width="12" style="1" customWidth="1"/>
    <col min="15880" max="15880" width="13.25" style="1" customWidth="1"/>
    <col min="15881" max="15881" width="13.375" style="1" customWidth="1"/>
    <col min="15882" max="16129" width="9" style="1"/>
    <col min="16130" max="16130" width="10.875" style="1" bestFit="1" customWidth="1"/>
    <col min="16131" max="16131" width="25.125" style="1" customWidth="1"/>
    <col min="16132" max="16132" width="11.5" style="1" customWidth="1"/>
    <col min="16133" max="16133" width="14.875" style="1" customWidth="1"/>
    <col min="16134" max="16134" width="12.875" style="1" customWidth="1"/>
    <col min="16135" max="16135" width="12" style="1" customWidth="1"/>
    <col min="16136" max="16136" width="13.25" style="1" customWidth="1"/>
    <col min="16137" max="16137" width="13.375" style="1" customWidth="1"/>
    <col min="16138" max="16384" width="9" style="1"/>
  </cols>
  <sheetData>
    <row r="1" spans="1:9" ht="18.75">
      <c r="F1" s="239"/>
      <c r="G1" s="323" t="s">
        <v>451</v>
      </c>
      <c r="H1" s="323"/>
      <c r="I1" s="323"/>
    </row>
    <row r="2" spans="1:9" ht="65.25" customHeight="1">
      <c r="F2" s="239"/>
      <c r="G2" s="324" t="s">
        <v>511</v>
      </c>
      <c r="H2" s="324"/>
      <c r="I2" s="324"/>
    </row>
    <row r="3" spans="1:9" ht="18.75">
      <c r="F3" s="239"/>
    </row>
    <row r="4" spans="1:9" ht="18.75" hidden="1">
      <c r="F4" s="239"/>
    </row>
    <row r="5" spans="1:9" ht="18.75" hidden="1">
      <c r="F5" s="239"/>
    </row>
    <row r="6" spans="1:9" ht="18.75" hidden="1">
      <c r="A6" s="239"/>
    </row>
    <row r="7" spans="1:9" ht="18.75" hidden="1">
      <c r="A7" s="239"/>
    </row>
    <row r="8" spans="1:9" ht="18.75" hidden="1">
      <c r="A8" s="239"/>
    </row>
    <row r="9" spans="1:9" ht="18.75">
      <c r="A9" s="240"/>
    </row>
    <row r="10" spans="1:9" ht="18.75">
      <c r="A10" s="309" t="s">
        <v>26</v>
      </c>
      <c r="B10" s="309"/>
      <c r="C10" s="309"/>
      <c r="D10" s="309"/>
      <c r="E10" s="309"/>
      <c r="F10" s="309"/>
      <c r="G10" s="309"/>
      <c r="H10" s="309"/>
      <c r="I10" s="309"/>
    </row>
    <row r="11" spans="1:9" ht="18.75">
      <c r="A11" s="309" t="s">
        <v>114</v>
      </c>
      <c r="B11" s="309"/>
      <c r="C11" s="309"/>
      <c r="D11" s="309"/>
      <c r="E11" s="309"/>
      <c r="F11" s="309"/>
      <c r="G11" s="309"/>
      <c r="H11" s="309"/>
      <c r="I11" s="309"/>
    </row>
    <row r="12" spans="1:9" ht="18.75">
      <c r="A12" s="240"/>
    </row>
    <row r="13" spans="1:9">
      <c r="A13" s="310" t="s">
        <v>55</v>
      </c>
      <c r="B13" s="310" t="s">
        <v>110</v>
      </c>
      <c r="C13" s="310" t="s">
        <v>27</v>
      </c>
      <c r="D13" s="310" t="s">
        <v>111</v>
      </c>
      <c r="E13" s="310" t="s">
        <v>112</v>
      </c>
      <c r="F13" s="310"/>
      <c r="G13" s="310"/>
      <c r="H13" s="310"/>
      <c r="I13" s="310"/>
    </row>
    <row r="14" spans="1:9">
      <c r="A14" s="310"/>
      <c r="B14" s="310"/>
      <c r="C14" s="310"/>
      <c r="D14" s="310"/>
      <c r="E14" s="241">
        <v>2016</v>
      </c>
      <c r="F14" s="242">
        <v>2017</v>
      </c>
      <c r="G14" s="242">
        <v>2018</v>
      </c>
      <c r="H14" s="282">
        <v>2019</v>
      </c>
      <c r="I14" s="242">
        <v>2020</v>
      </c>
    </row>
    <row r="15" spans="1:9">
      <c r="A15" s="242">
        <v>1</v>
      </c>
      <c r="B15" s="242">
        <v>2</v>
      </c>
      <c r="C15" s="242">
        <v>3</v>
      </c>
      <c r="D15" s="242">
        <v>4</v>
      </c>
      <c r="E15" s="242">
        <v>5</v>
      </c>
      <c r="F15" s="242">
        <v>6</v>
      </c>
      <c r="G15" s="242">
        <v>7</v>
      </c>
      <c r="H15" s="282">
        <v>8</v>
      </c>
      <c r="I15" s="242">
        <v>9</v>
      </c>
    </row>
    <row r="16" spans="1:9" ht="53.25" hidden="1" customHeight="1">
      <c r="A16" s="317" t="s">
        <v>454</v>
      </c>
      <c r="B16" s="317"/>
      <c r="C16" s="317"/>
      <c r="D16" s="317"/>
      <c r="E16" s="317"/>
      <c r="F16" s="317"/>
      <c r="G16" s="317"/>
      <c r="H16" s="283"/>
      <c r="I16" s="252"/>
    </row>
    <row r="17" spans="1:9" ht="110.25" hidden="1">
      <c r="A17" s="243">
        <v>1</v>
      </c>
      <c r="B17" s="244" t="s">
        <v>455</v>
      </c>
      <c r="C17" s="245" t="s">
        <v>209</v>
      </c>
      <c r="D17" s="246" t="s">
        <v>456</v>
      </c>
      <c r="E17" s="247">
        <v>92.2</v>
      </c>
      <c r="F17" s="247">
        <v>95</v>
      </c>
      <c r="G17" s="247">
        <v>95</v>
      </c>
      <c r="H17" s="247"/>
      <c r="I17" s="247">
        <v>97</v>
      </c>
    </row>
    <row r="18" spans="1:9" ht="267.75" hidden="1">
      <c r="A18" s="243" t="s">
        <v>457</v>
      </c>
      <c r="B18" s="244" t="s">
        <v>208</v>
      </c>
      <c r="C18" s="245" t="s">
        <v>209</v>
      </c>
      <c r="D18" s="246" t="s">
        <v>458</v>
      </c>
      <c r="E18" s="245">
        <v>100</v>
      </c>
      <c r="F18" s="245">
        <v>100</v>
      </c>
      <c r="G18" s="245">
        <v>100</v>
      </c>
      <c r="H18" s="245"/>
      <c r="I18" s="245">
        <v>100</v>
      </c>
    </row>
    <row r="19" spans="1:9" ht="189" hidden="1">
      <c r="A19" s="243" t="s">
        <v>459</v>
      </c>
      <c r="B19" s="248" t="s">
        <v>460</v>
      </c>
      <c r="C19" s="249" t="s">
        <v>209</v>
      </c>
      <c r="D19" s="249" t="s">
        <v>458</v>
      </c>
      <c r="E19" s="249">
        <v>1.74</v>
      </c>
      <c r="F19" s="249">
        <v>1.5</v>
      </c>
      <c r="G19" s="249">
        <v>1</v>
      </c>
      <c r="H19" s="249"/>
      <c r="I19" s="249">
        <v>1</v>
      </c>
    </row>
    <row r="20" spans="1:9" ht="157.5" hidden="1">
      <c r="A20" s="243" t="s">
        <v>461</v>
      </c>
      <c r="B20" s="244" t="s">
        <v>462</v>
      </c>
      <c r="C20" s="245" t="s">
        <v>209</v>
      </c>
      <c r="D20" s="249" t="s">
        <v>458</v>
      </c>
      <c r="E20" s="250">
        <v>76.150000000000006</v>
      </c>
      <c r="F20" s="251"/>
      <c r="G20" s="251"/>
      <c r="H20" s="251"/>
      <c r="I20" s="243"/>
    </row>
    <row r="21" spans="1:9" ht="15.75" hidden="1" customHeight="1">
      <c r="A21" s="314" t="s">
        <v>463</v>
      </c>
      <c r="B21" s="315"/>
      <c r="C21" s="315"/>
      <c r="D21" s="315"/>
      <c r="E21" s="315"/>
      <c r="F21" s="315"/>
      <c r="G21" s="315"/>
      <c r="H21" s="315"/>
      <c r="I21" s="316"/>
    </row>
    <row r="22" spans="1:9" ht="15.75" hidden="1" customHeight="1">
      <c r="A22" s="314" t="s">
        <v>512</v>
      </c>
      <c r="B22" s="315"/>
      <c r="C22" s="315"/>
      <c r="D22" s="315"/>
      <c r="E22" s="315"/>
      <c r="F22" s="315"/>
      <c r="G22" s="315"/>
      <c r="H22" s="315"/>
      <c r="I22" s="316"/>
    </row>
    <row r="23" spans="1:9" ht="297.75" hidden="1" customHeight="1">
      <c r="A23" s="243" t="s">
        <v>341</v>
      </c>
      <c r="B23" s="244" t="s">
        <v>208</v>
      </c>
      <c r="C23" s="245" t="s">
        <v>209</v>
      </c>
      <c r="D23" s="246" t="s">
        <v>458</v>
      </c>
      <c r="E23" s="245">
        <v>100</v>
      </c>
      <c r="F23" s="245">
        <v>100</v>
      </c>
      <c r="G23" s="245">
        <v>100</v>
      </c>
      <c r="H23" s="245"/>
      <c r="I23" s="243" t="s">
        <v>465</v>
      </c>
    </row>
    <row r="24" spans="1:9" ht="171.75" hidden="1" customHeight="1">
      <c r="A24" s="243" t="s">
        <v>347</v>
      </c>
      <c r="B24" s="244" t="s">
        <v>211</v>
      </c>
      <c r="C24" s="245" t="s">
        <v>209</v>
      </c>
      <c r="D24" s="246" t="s">
        <v>458</v>
      </c>
      <c r="E24" s="245">
        <v>60</v>
      </c>
      <c r="F24" s="245">
        <v>60</v>
      </c>
      <c r="G24" s="245">
        <v>60</v>
      </c>
      <c r="H24" s="245"/>
      <c r="I24" s="243"/>
    </row>
    <row r="25" spans="1:9" hidden="1">
      <c r="A25" s="317" t="s">
        <v>267</v>
      </c>
      <c r="B25" s="317"/>
      <c r="C25" s="317"/>
      <c r="D25" s="317"/>
      <c r="E25" s="317"/>
      <c r="F25" s="317"/>
      <c r="G25" s="317"/>
      <c r="H25" s="283"/>
      <c r="I25" s="252"/>
    </row>
    <row r="26" spans="1:9" ht="252" hidden="1">
      <c r="A26" s="243" t="s">
        <v>467</v>
      </c>
      <c r="B26" s="244" t="s">
        <v>468</v>
      </c>
      <c r="C26" s="249" t="s">
        <v>209</v>
      </c>
      <c r="D26" s="246" t="s">
        <v>456</v>
      </c>
      <c r="E26" s="253">
        <v>9.4</v>
      </c>
      <c r="F26" s="253">
        <v>9.4</v>
      </c>
      <c r="G26" s="253">
        <v>5</v>
      </c>
      <c r="H26" s="253"/>
      <c r="I26" s="243" t="s">
        <v>459</v>
      </c>
    </row>
    <row r="27" spans="1:9" ht="189" hidden="1">
      <c r="A27" s="243" t="s">
        <v>353</v>
      </c>
      <c r="B27" s="244" t="s">
        <v>469</v>
      </c>
      <c r="C27" s="249" t="s">
        <v>209</v>
      </c>
      <c r="D27" s="246" t="s">
        <v>456</v>
      </c>
      <c r="E27" s="254">
        <v>83.96</v>
      </c>
      <c r="F27" s="254">
        <v>83.96</v>
      </c>
      <c r="G27" s="254">
        <v>83.96</v>
      </c>
      <c r="H27" s="254"/>
      <c r="I27" s="243" t="s">
        <v>465</v>
      </c>
    </row>
    <row r="28" spans="1:9" ht="94.5" hidden="1">
      <c r="A28" s="243" t="s">
        <v>470</v>
      </c>
      <c r="B28" s="244" t="s">
        <v>471</v>
      </c>
      <c r="C28" s="249" t="s">
        <v>209</v>
      </c>
      <c r="D28" s="249" t="s">
        <v>458</v>
      </c>
      <c r="E28" s="255">
        <v>98</v>
      </c>
      <c r="F28" s="255">
        <v>98</v>
      </c>
      <c r="G28" s="255">
        <v>100</v>
      </c>
      <c r="H28" s="255"/>
      <c r="I28" s="243" t="s">
        <v>465</v>
      </c>
    </row>
    <row r="29" spans="1:9" ht="173.25" hidden="1">
      <c r="A29" s="243" t="s">
        <v>472</v>
      </c>
      <c r="B29" s="244" t="s">
        <v>473</v>
      </c>
      <c r="C29" s="245" t="s">
        <v>209</v>
      </c>
      <c r="D29" s="249" t="s">
        <v>458</v>
      </c>
      <c r="E29" s="250">
        <v>2.64</v>
      </c>
      <c r="F29" s="250">
        <v>2.64</v>
      </c>
      <c r="G29" s="250">
        <v>1</v>
      </c>
      <c r="H29" s="250"/>
      <c r="I29" s="243" t="s">
        <v>474</v>
      </c>
    </row>
    <row r="30" spans="1:9" ht="173.25" hidden="1">
      <c r="A30" s="243" t="s">
        <v>475</v>
      </c>
      <c r="B30" s="244" t="s">
        <v>476</v>
      </c>
      <c r="C30" s="249" t="s">
        <v>209</v>
      </c>
      <c r="D30" s="246" t="s">
        <v>456</v>
      </c>
      <c r="E30" s="254">
        <v>17.5</v>
      </c>
      <c r="F30" s="254">
        <v>17.5</v>
      </c>
      <c r="G30" s="254">
        <v>9</v>
      </c>
      <c r="H30" s="254"/>
      <c r="I30" s="243" t="s">
        <v>477</v>
      </c>
    </row>
    <row r="31" spans="1:9" ht="252" hidden="1">
      <c r="A31" s="243" t="s">
        <v>478</v>
      </c>
      <c r="B31" s="244" t="s">
        <v>479</v>
      </c>
      <c r="C31" s="256" t="s">
        <v>209</v>
      </c>
      <c r="D31" s="249" t="s">
        <v>458</v>
      </c>
      <c r="E31" s="256">
        <v>100</v>
      </c>
      <c r="F31" s="256">
        <v>100</v>
      </c>
      <c r="G31" s="256">
        <v>100</v>
      </c>
      <c r="H31" s="256"/>
      <c r="I31" s="243" t="s">
        <v>465</v>
      </c>
    </row>
    <row r="32" spans="1:9" ht="157.5" hidden="1">
      <c r="A32" s="243" t="s">
        <v>480</v>
      </c>
      <c r="B32" s="244" t="s">
        <v>481</v>
      </c>
      <c r="C32" s="256" t="s">
        <v>209</v>
      </c>
      <c r="D32" s="249" t="s">
        <v>458</v>
      </c>
      <c r="E32" s="257">
        <v>48</v>
      </c>
      <c r="F32" s="257">
        <v>48</v>
      </c>
      <c r="G32" s="257">
        <v>48</v>
      </c>
      <c r="H32" s="257"/>
      <c r="I32" s="243" t="s">
        <v>482</v>
      </c>
    </row>
    <row r="33" spans="1:9" ht="173.25" hidden="1">
      <c r="A33" s="243" t="s">
        <v>483</v>
      </c>
      <c r="B33" s="244" t="s">
        <v>484</v>
      </c>
      <c r="C33" s="256" t="s">
        <v>209</v>
      </c>
      <c r="D33" s="249" t="s">
        <v>458</v>
      </c>
      <c r="E33" s="257">
        <v>12</v>
      </c>
      <c r="F33" s="257">
        <v>12</v>
      </c>
      <c r="G33" s="257">
        <v>75</v>
      </c>
      <c r="H33" s="257"/>
      <c r="I33" s="243" t="s">
        <v>465</v>
      </c>
    </row>
    <row r="34" spans="1:9" hidden="1">
      <c r="A34" s="306" t="s">
        <v>485</v>
      </c>
      <c r="B34" s="306"/>
      <c r="C34" s="306"/>
      <c r="D34" s="306"/>
      <c r="E34" s="306"/>
      <c r="F34" s="306"/>
      <c r="G34" s="306"/>
      <c r="H34" s="281"/>
      <c r="I34" s="258"/>
    </row>
    <row r="35" spans="1:9" ht="157.5" hidden="1">
      <c r="A35" s="259" t="s">
        <v>360</v>
      </c>
      <c r="B35" s="248" t="s">
        <v>486</v>
      </c>
      <c r="C35" s="245" t="s">
        <v>209</v>
      </c>
      <c r="D35" s="246" t="s">
        <v>458</v>
      </c>
      <c r="E35" s="249">
        <v>70.599999999999994</v>
      </c>
      <c r="F35" s="249">
        <v>70.599999999999994</v>
      </c>
      <c r="G35" s="249">
        <v>70.599999999999994</v>
      </c>
      <c r="H35" s="249"/>
      <c r="I35" s="259" t="s">
        <v>487</v>
      </c>
    </row>
    <row r="36" spans="1:9" ht="315" hidden="1">
      <c r="A36" s="259" t="s">
        <v>405</v>
      </c>
      <c r="B36" s="248" t="s">
        <v>488</v>
      </c>
      <c r="C36" s="245" t="s">
        <v>209</v>
      </c>
      <c r="D36" s="246" t="s">
        <v>458</v>
      </c>
      <c r="E36" s="249">
        <v>100</v>
      </c>
      <c r="F36" s="249">
        <v>100</v>
      </c>
      <c r="G36" s="249">
        <v>100</v>
      </c>
      <c r="H36" s="249"/>
      <c r="I36" s="249">
        <v>100</v>
      </c>
    </row>
    <row r="37" spans="1:9" hidden="1">
      <c r="A37" s="306" t="s">
        <v>297</v>
      </c>
      <c r="B37" s="306"/>
      <c r="C37" s="306"/>
      <c r="D37" s="306"/>
      <c r="E37" s="306"/>
      <c r="F37" s="306"/>
      <c r="G37" s="306"/>
      <c r="H37" s="281"/>
      <c r="I37" s="258"/>
    </row>
    <row r="38" spans="1:9" ht="204.75" hidden="1">
      <c r="A38" s="259" t="s">
        <v>298</v>
      </c>
      <c r="B38" s="248" t="s">
        <v>489</v>
      </c>
      <c r="C38" s="245" t="s">
        <v>209</v>
      </c>
      <c r="D38" s="246" t="s">
        <v>458</v>
      </c>
      <c r="E38" s="249">
        <v>80.5</v>
      </c>
      <c r="F38" s="249">
        <v>80.5</v>
      </c>
      <c r="G38" s="249">
        <v>80.5</v>
      </c>
      <c r="H38" s="249"/>
      <c r="I38" s="259" t="s">
        <v>465</v>
      </c>
    </row>
    <row r="39" spans="1:9" hidden="1">
      <c r="A39" s="321" t="s">
        <v>490</v>
      </c>
      <c r="B39" s="321"/>
      <c r="C39" s="321"/>
      <c r="D39" s="321"/>
      <c r="E39" s="321"/>
      <c r="F39" s="321"/>
      <c r="G39" s="321"/>
      <c r="H39" s="284"/>
      <c r="I39" s="260"/>
    </row>
    <row r="40" spans="1:9" ht="31.5" hidden="1">
      <c r="A40" s="261" t="s">
        <v>304</v>
      </c>
      <c r="B40" s="248" t="s">
        <v>491</v>
      </c>
      <c r="C40" s="249" t="s">
        <v>209</v>
      </c>
      <c r="D40" s="246" t="s">
        <v>458</v>
      </c>
      <c r="E40" s="246">
        <v>82.9</v>
      </c>
      <c r="F40" s="246">
        <v>82.9</v>
      </c>
      <c r="G40" s="246">
        <v>82.9</v>
      </c>
      <c r="H40" s="246"/>
      <c r="I40" s="261" t="s">
        <v>487</v>
      </c>
    </row>
    <row r="41" spans="1:9">
      <c r="A41" s="322" t="s">
        <v>492</v>
      </c>
      <c r="B41" s="322"/>
      <c r="C41" s="322"/>
      <c r="D41" s="322"/>
      <c r="E41" s="322"/>
      <c r="F41" s="322"/>
      <c r="G41" s="322"/>
      <c r="H41" s="285"/>
      <c r="I41" s="262"/>
    </row>
    <row r="42" spans="1:9">
      <c r="A42" s="306" t="s">
        <v>493</v>
      </c>
      <c r="B42" s="306"/>
      <c r="C42" s="306"/>
      <c r="D42" s="306"/>
      <c r="E42" s="306"/>
      <c r="F42" s="306"/>
      <c r="G42" s="306"/>
      <c r="H42" s="281"/>
      <c r="I42" s="258"/>
    </row>
    <row r="43" spans="1:9" ht="298.5" customHeight="1">
      <c r="A43" s="243" t="s">
        <v>386</v>
      </c>
      <c r="B43" s="244" t="s">
        <v>494</v>
      </c>
      <c r="C43" s="256" t="s">
        <v>209</v>
      </c>
      <c r="D43" s="246" t="s">
        <v>456</v>
      </c>
      <c r="E43" s="250">
        <v>97.13</v>
      </c>
      <c r="F43" s="250">
        <v>97.13</v>
      </c>
      <c r="G43" s="250">
        <v>97.13</v>
      </c>
      <c r="H43" s="250">
        <v>97.13</v>
      </c>
      <c r="I43" s="250">
        <v>97.13</v>
      </c>
    </row>
    <row r="44" spans="1:9" ht="120" customHeight="1">
      <c r="A44" s="243" t="s">
        <v>353</v>
      </c>
      <c r="B44" s="244" t="s">
        <v>495</v>
      </c>
      <c r="C44" s="249" t="s">
        <v>389</v>
      </c>
      <c r="D44" s="246" t="s">
        <v>458</v>
      </c>
      <c r="E44" s="263">
        <v>10</v>
      </c>
      <c r="F44" s="263">
        <v>10</v>
      </c>
      <c r="G44" s="263">
        <v>10</v>
      </c>
      <c r="H44" s="263">
        <v>10</v>
      </c>
      <c r="I44" s="263">
        <v>10</v>
      </c>
    </row>
    <row r="45" spans="1:9" ht="180.75" customHeight="1">
      <c r="A45" s="243" t="s">
        <v>470</v>
      </c>
      <c r="B45" s="244" t="s">
        <v>496</v>
      </c>
      <c r="C45" s="249" t="s">
        <v>389</v>
      </c>
      <c r="D45" s="246" t="s">
        <v>458</v>
      </c>
      <c r="E45" s="263">
        <v>2</v>
      </c>
      <c r="F45" s="263">
        <v>2</v>
      </c>
      <c r="G45" s="263">
        <v>2</v>
      </c>
      <c r="H45" s="263">
        <v>2</v>
      </c>
      <c r="I45" s="263">
        <v>2</v>
      </c>
    </row>
    <row r="46" spans="1:9" ht="346.5">
      <c r="A46" s="243" t="s">
        <v>497</v>
      </c>
      <c r="B46" s="244" t="s">
        <v>498</v>
      </c>
      <c r="C46" s="256" t="s">
        <v>209</v>
      </c>
      <c r="D46" s="246" t="s">
        <v>456</v>
      </c>
      <c r="E46" s="245">
        <v>3</v>
      </c>
      <c r="F46" s="245">
        <v>3</v>
      </c>
      <c r="G46" s="245">
        <v>3</v>
      </c>
      <c r="H46" s="243" t="s">
        <v>459</v>
      </c>
      <c r="I46" s="243" t="s">
        <v>459</v>
      </c>
    </row>
    <row r="47" spans="1:9" hidden="1">
      <c r="A47" s="317" t="s">
        <v>499</v>
      </c>
      <c r="B47" s="317"/>
      <c r="C47" s="317"/>
      <c r="D47" s="317"/>
      <c r="E47" s="317"/>
      <c r="F47" s="317"/>
      <c r="G47" s="317"/>
      <c r="H47" s="283"/>
      <c r="I47" s="252"/>
    </row>
    <row r="48" spans="1:9" hidden="1">
      <c r="A48" s="321" t="s">
        <v>500</v>
      </c>
      <c r="B48" s="321"/>
      <c r="C48" s="321"/>
      <c r="D48" s="321"/>
      <c r="E48" s="321"/>
      <c r="F48" s="321"/>
      <c r="G48" s="321"/>
      <c r="H48" s="284"/>
      <c r="I48" s="260"/>
    </row>
    <row r="49" spans="1:9" ht="189" hidden="1">
      <c r="A49" s="259" t="s">
        <v>387</v>
      </c>
      <c r="B49" s="252" t="s">
        <v>501</v>
      </c>
      <c r="C49" s="249" t="s">
        <v>209</v>
      </c>
      <c r="D49" s="249" t="s">
        <v>502</v>
      </c>
      <c r="E49" s="245">
        <v>100</v>
      </c>
      <c r="F49" s="245">
        <v>100</v>
      </c>
      <c r="G49" s="245">
        <v>100</v>
      </c>
      <c r="H49" s="245"/>
      <c r="I49" s="259" t="s">
        <v>465</v>
      </c>
    </row>
    <row r="50" spans="1:9" ht="78.75" hidden="1">
      <c r="A50" s="243" t="s">
        <v>503</v>
      </c>
      <c r="B50" s="264" t="s">
        <v>504</v>
      </c>
      <c r="C50" s="249" t="s">
        <v>209</v>
      </c>
      <c r="D50" s="249" t="s">
        <v>502</v>
      </c>
      <c r="E50" s="245">
        <v>100</v>
      </c>
      <c r="F50" s="245">
        <v>100</v>
      </c>
      <c r="G50" s="245">
        <v>100</v>
      </c>
      <c r="H50" s="245"/>
      <c r="I50" s="243" t="s">
        <v>465</v>
      </c>
    </row>
    <row r="51" spans="1:9" ht="94.5" hidden="1">
      <c r="A51" s="249" t="s">
        <v>505</v>
      </c>
      <c r="B51" s="252" t="s">
        <v>506</v>
      </c>
      <c r="C51" s="249" t="s">
        <v>209</v>
      </c>
      <c r="D51" s="249" t="s">
        <v>502</v>
      </c>
      <c r="E51" s="249">
        <v>100</v>
      </c>
      <c r="F51" s="249">
        <v>100</v>
      </c>
      <c r="G51" s="249">
        <v>100</v>
      </c>
      <c r="H51" s="249"/>
      <c r="I51" s="249">
        <v>100</v>
      </c>
    </row>
    <row r="52" spans="1:9" ht="78.75" hidden="1">
      <c r="A52" s="268">
        <v>37991</v>
      </c>
      <c r="B52" s="266" t="s">
        <v>508</v>
      </c>
      <c r="C52" s="245" t="s">
        <v>209</v>
      </c>
      <c r="D52" s="264" t="s">
        <v>509</v>
      </c>
      <c r="E52" s="267" t="s">
        <v>510</v>
      </c>
      <c r="F52" s="267" t="s">
        <v>510</v>
      </c>
      <c r="G52" s="267" t="s">
        <v>510</v>
      </c>
      <c r="H52" s="267"/>
      <c r="I52" s="267" t="s">
        <v>510</v>
      </c>
    </row>
  </sheetData>
  <mergeCells count="20">
    <mergeCell ref="A39:G39"/>
    <mergeCell ref="A41:G41"/>
    <mergeCell ref="A42:G42"/>
    <mergeCell ref="A47:G47"/>
    <mergeCell ref="A48:G48"/>
    <mergeCell ref="A37:G37"/>
    <mergeCell ref="G1:I1"/>
    <mergeCell ref="G2:I2"/>
    <mergeCell ref="A10:I10"/>
    <mergeCell ref="A11:I11"/>
    <mergeCell ref="A13:A14"/>
    <mergeCell ref="B13:B14"/>
    <mergeCell ref="C13:C14"/>
    <mergeCell ref="D13:D14"/>
    <mergeCell ref="E13:I13"/>
    <mergeCell ref="A16:G16"/>
    <mergeCell ref="A21:I21"/>
    <mergeCell ref="A22:I22"/>
    <mergeCell ref="A25:G25"/>
    <mergeCell ref="A34:G3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4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I52"/>
  <sheetViews>
    <sheetView zoomScale="75" zoomScaleNormal="75" workbookViewId="0">
      <selection activeCell="H49" sqref="H49"/>
    </sheetView>
  </sheetViews>
  <sheetFormatPr defaultRowHeight="15.75"/>
  <cols>
    <col min="1" max="1" width="10.875" style="269" bestFit="1" customWidth="1"/>
    <col min="2" max="2" width="34.75" style="236" customWidth="1"/>
    <col min="3" max="3" width="11.5" style="236" customWidth="1"/>
    <col min="4" max="4" width="14.875" style="236" customWidth="1"/>
    <col min="5" max="5" width="12.875" style="236" customWidth="1"/>
    <col min="6" max="9" width="12" style="236" customWidth="1"/>
    <col min="10" max="257" width="9" style="1"/>
    <col min="258" max="258" width="10.875" style="1" bestFit="1" customWidth="1"/>
    <col min="259" max="259" width="34.75" style="1" customWidth="1"/>
    <col min="260" max="260" width="11.5" style="1" customWidth="1"/>
    <col min="261" max="261" width="14.875" style="1" customWidth="1"/>
    <col min="262" max="262" width="12.875" style="1" customWidth="1"/>
    <col min="263" max="265" width="12" style="1" customWidth="1"/>
    <col min="266" max="513" width="9" style="1"/>
    <col min="514" max="514" width="10.875" style="1" bestFit="1" customWidth="1"/>
    <col min="515" max="515" width="34.75" style="1" customWidth="1"/>
    <col min="516" max="516" width="11.5" style="1" customWidth="1"/>
    <col min="517" max="517" width="14.875" style="1" customWidth="1"/>
    <col min="518" max="518" width="12.875" style="1" customWidth="1"/>
    <col min="519" max="521" width="12" style="1" customWidth="1"/>
    <col min="522" max="769" width="9" style="1"/>
    <col min="770" max="770" width="10.875" style="1" bestFit="1" customWidth="1"/>
    <col min="771" max="771" width="34.75" style="1" customWidth="1"/>
    <col min="772" max="772" width="11.5" style="1" customWidth="1"/>
    <col min="773" max="773" width="14.875" style="1" customWidth="1"/>
    <col min="774" max="774" width="12.875" style="1" customWidth="1"/>
    <col min="775" max="777" width="12" style="1" customWidth="1"/>
    <col min="778" max="1025" width="9" style="1"/>
    <col min="1026" max="1026" width="10.875" style="1" bestFit="1" customWidth="1"/>
    <col min="1027" max="1027" width="34.75" style="1" customWidth="1"/>
    <col min="1028" max="1028" width="11.5" style="1" customWidth="1"/>
    <col min="1029" max="1029" width="14.875" style="1" customWidth="1"/>
    <col min="1030" max="1030" width="12.875" style="1" customWidth="1"/>
    <col min="1031" max="1033" width="12" style="1" customWidth="1"/>
    <col min="1034" max="1281" width="9" style="1"/>
    <col min="1282" max="1282" width="10.875" style="1" bestFit="1" customWidth="1"/>
    <col min="1283" max="1283" width="34.75" style="1" customWidth="1"/>
    <col min="1284" max="1284" width="11.5" style="1" customWidth="1"/>
    <col min="1285" max="1285" width="14.875" style="1" customWidth="1"/>
    <col min="1286" max="1286" width="12.875" style="1" customWidth="1"/>
    <col min="1287" max="1289" width="12" style="1" customWidth="1"/>
    <col min="1290" max="1537" width="9" style="1"/>
    <col min="1538" max="1538" width="10.875" style="1" bestFit="1" customWidth="1"/>
    <col min="1539" max="1539" width="34.75" style="1" customWidth="1"/>
    <col min="1540" max="1540" width="11.5" style="1" customWidth="1"/>
    <col min="1541" max="1541" width="14.875" style="1" customWidth="1"/>
    <col min="1542" max="1542" width="12.875" style="1" customWidth="1"/>
    <col min="1543" max="1545" width="12" style="1" customWidth="1"/>
    <col min="1546" max="1793" width="9" style="1"/>
    <col min="1794" max="1794" width="10.875" style="1" bestFit="1" customWidth="1"/>
    <col min="1795" max="1795" width="34.75" style="1" customWidth="1"/>
    <col min="1796" max="1796" width="11.5" style="1" customWidth="1"/>
    <col min="1797" max="1797" width="14.875" style="1" customWidth="1"/>
    <col min="1798" max="1798" width="12.875" style="1" customWidth="1"/>
    <col min="1799" max="1801" width="12" style="1" customWidth="1"/>
    <col min="1802" max="2049" width="9" style="1"/>
    <col min="2050" max="2050" width="10.875" style="1" bestFit="1" customWidth="1"/>
    <col min="2051" max="2051" width="34.75" style="1" customWidth="1"/>
    <col min="2052" max="2052" width="11.5" style="1" customWidth="1"/>
    <col min="2053" max="2053" width="14.875" style="1" customWidth="1"/>
    <col min="2054" max="2054" width="12.875" style="1" customWidth="1"/>
    <col min="2055" max="2057" width="12" style="1" customWidth="1"/>
    <col min="2058" max="2305" width="9" style="1"/>
    <col min="2306" max="2306" width="10.875" style="1" bestFit="1" customWidth="1"/>
    <col min="2307" max="2307" width="34.75" style="1" customWidth="1"/>
    <col min="2308" max="2308" width="11.5" style="1" customWidth="1"/>
    <col min="2309" max="2309" width="14.875" style="1" customWidth="1"/>
    <col min="2310" max="2310" width="12.875" style="1" customWidth="1"/>
    <col min="2311" max="2313" width="12" style="1" customWidth="1"/>
    <col min="2314" max="2561" width="9" style="1"/>
    <col min="2562" max="2562" width="10.875" style="1" bestFit="1" customWidth="1"/>
    <col min="2563" max="2563" width="34.75" style="1" customWidth="1"/>
    <col min="2564" max="2564" width="11.5" style="1" customWidth="1"/>
    <col min="2565" max="2565" width="14.875" style="1" customWidth="1"/>
    <col min="2566" max="2566" width="12.875" style="1" customWidth="1"/>
    <col min="2567" max="2569" width="12" style="1" customWidth="1"/>
    <col min="2570" max="2817" width="9" style="1"/>
    <col min="2818" max="2818" width="10.875" style="1" bestFit="1" customWidth="1"/>
    <col min="2819" max="2819" width="34.75" style="1" customWidth="1"/>
    <col min="2820" max="2820" width="11.5" style="1" customWidth="1"/>
    <col min="2821" max="2821" width="14.875" style="1" customWidth="1"/>
    <col min="2822" max="2822" width="12.875" style="1" customWidth="1"/>
    <col min="2823" max="2825" width="12" style="1" customWidth="1"/>
    <col min="2826" max="3073" width="9" style="1"/>
    <col min="3074" max="3074" width="10.875" style="1" bestFit="1" customWidth="1"/>
    <col min="3075" max="3075" width="34.75" style="1" customWidth="1"/>
    <col min="3076" max="3076" width="11.5" style="1" customWidth="1"/>
    <col min="3077" max="3077" width="14.875" style="1" customWidth="1"/>
    <col min="3078" max="3078" width="12.875" style="1" customWidth="1"/>
    <col min="3079" max="3081" width="12" style="1" customWidth="1"/>
    <col min="3082" max="3329" width="9" style="1"/>
    <col min="3330" max="3330" width="10.875" style="1" bestFit="1" customWidth="1"/>
    <col min="3331" max="3331" width="34.75" style="1" customWidth="1"/>
    <col min="3332" max="3332" width="11.5" style="1" customWidth="1"/>
    <col min="3333" max="3333" width="14.875" style="1" customWidth="1"/>
    <col min="3334" max="3334" width="12.875" style="1" customWidth="1"/>
    <col min="3335" max="3337" width="12" style="1" customWidth="1"/>
    <col min="3338" max="3585" width="9" style="1"/>
    <col min="3586" max="3586" width="10.875" style="1" bestFit="1" customWidth="1"/>
    <col min="3587" max="3587" width="34.75" style="1" customWidth="1"/>
    <col min="3588" max="3588" width="11.5" style="1" customWidth="1"/>
    <col min="3589" max="3589" width="14.875" style="1" customWidth="1"/>
    <col min="3590" max="3590" width="12.875" style="1" customWidth="1"/>
    <col min="3591" max="3593" width="12" style="1" customWidth="1"/>
    <col min="3594" max="3841" width="9" style="1"/>
    <col min="3842" max="3842" width="10.875" style="1" bestFit="1" customWidth="1"/>
    <col min="3843" max="3843" width="34.75" style="1" customWidth="1"/>
    <col min="3844" max="3844" width="11.5" style="1" customWidth="1"/>
    <col min="3845" max="3845" width="14.875" style="1" customWidth="1"/>
    <col min="3846" max="3846" width="12.875" style="1" customWidth="1"/>
    <col min="3847" max="3849" width="12" style="1" customWidth="1"/>
    <col min="3850" max="4097" width="9" style="1"/>
    <col min="4098" max="4098" width="10.875" style="1" bestFit="1" customWidth="1"/>
    <col min="4099" max="4099" width="34.75" style="1" customWidth="1"/>
    <col min="4100" max="4100" width="11.5" style="1" customWidth="1"/>
    <col min="4101" max="4101" width="14.875" style="1" customWidth="1"/>
    <col min="4102" max="4102" width="12.875" style="1" customWidth="1"/>
    <col min="4103" max="4105" width="12" style="1" customWidth="1"/>
    <col min="4106" max="4353" width="9" style="1"/>
    <col min="4354" max="4354" width="10.875" style="1" bestFit="1" customWidth="1"/>
    <col min="4355" max="4355" width="34.75" style="1" customWidth="1"/>
    <col min="4356" max="4356" width="11.5" style="1" customWidth="1"/>
    <col min="4357" max="4357" width="14.875" style="1" customWidth="1"/>
    <col min="4358" max="4358" width="12.875" style="1" customWidth="1"/>
    <col min="4359" max="4361" width="12" style="1" customWidth="1"/>
    <col min="4362" max="4609" width="9" style="1"/>
    <col min="4610" max="4610" width="10.875" style="1" bestFit="1" customWidth="1"/>
    <col min="4611" max="4611" width="34.75" style="1" customWidth="1"/>
    <col min="4612" max="4612" width="11.5" style="1" customWidth="1"/>
    <col min="4613" max="4613" width="14.875" style="1" customWidth="1"/>
    <col min="4614" max="4614" width="12.875" style="1" customWidth="1"/>
    <col min="4615" max="4617" width="12" style="1" customWidth="1"/>
    <col min="4618" max="4865" width="9" style="1"/>
    <col min="4866" max="4866" width="10.875" style="1" bestFit="1" customWidth="1"/>
    <col min="4867" max="4867" width="34.75" style="1" customWidth="1"/>
    <col min="4868" max="4868" width="11.5" style="1" customWidth="1"/>
    <col min="4869" max="4869" width="14.875" style="1" customWidth="1"/>
    <col min="4870" max="4870" width="12.875" style="1" customWidth="1"/>
    <col min="4871" max="4873" width="12" style="1" customWidth="1"/>
    <col min="4874" max="5121" width="9" style="1"/>
    <col min="5122" max="5122" width="10.875" style="1" bestFit="1" customWidth="1"/>
    <col min="5123" max="5123" width="34.75" style="1" customWidth="1"/>
    <col min="5124" max="5124" width="11.5" style="1" customWidth="1"/>
    <col min="5125" max="5125" width="14.875" style="1" customWidth="1"/>
    <col min="5126" max="5126" width="12.875" style="1" customWidth="1"/>
    <col min="5127" max="5129" width="12" style="1" customWidth="1"/>
    <col min="5130" max="5377" width="9" style="1"/>
    <col min="5378" max="5378" width="10.875" style="1" bestFit="1" customWidth="1"/>
    <col min="5379" max="5379" width="34.75" style="1" customWidth="1"/>
    <col min="5380" max="5380" width="11.5" style="1" customWidth="1"/>
    <col min="5381" max="5381" width="14.875" style="1" customWidth="1"/>
    <col min="5382" max="5382" width="12.875" style="1" customWidth="1"/>
    <col min="5383" max="5385" width="12" style="1" customWidth="1"/>
    <col min="5386" max="5633" width="9" style="1"/>
    <col min="5634" max="5634" width="10.875" style="1" bestFit="1" customWidth="1"/>
    <col min="5635" max="5635" width="34.75" style="1" customWidth="1"/>
    <col min="5636" max="5636" width="11.5" style="1" customWidth="1"/>
    <col min="5637" max="5637" width="14.875" style="1" customWidth="1"/>
    <col min="5638" max="5638" width="12.875" style="1" customWidth="1"/>
    <col min="5639" max="5641" width="12" style="1" customWidth="1"/>
    <col min="5642" max="5889" width="9" style="1"/>
    <col min="5890" max="5890" width="10.875" style="1" bestFit="1" customWidth="1"/>
    <col min="5891" max="5891" width="34.75" style="1" customWidth="1"/>
    <col min="5892" max="5892" width="11.5" style="1" customWidth="1"/>
    <col min="5893" max="5893" width="14.875" style="1" customWidth="1"/>
    <col min="5894" max="5894" width="12.875" style="1" customWidth="1"/>
    <col min="5895" max="5897" width="12" style="1" customWidth="1"/>
    <col min="5898" max="6145" width="9" style="1"/>
    <col min="6146" max="6146" width="10.875" style="1" bestFit="1" customWidth="1"/>
    <col min="6147" max="6147" width="34.75" style="1" customWidth="1"/>
    <col min="6148" max="6148" width="11.5" style="1" customWidth="1"/>
    <col min="6149" max="6149" width="14.875" style="1" customWidth="1"/>
    <col min="6150" max="6150" width="12.875" style="1" customWidth="1"/>
    <col min="6151" max="6153" width="12" style="1" customWidth="1"/>
    <col min="6154" max="6401" width="9" style="1"/>
    <col min="6402" max="6402" width="10.875" style="1" bestFit="1" customWidth="1"/>
    <col min="6403" max="6403" width="34.75" style="1" customWidth="1"/>
    <col min="6404" max="6404" width="11.5" style="1" customWidth="1"/>
    <col min="6405" max="6405" width="14.875" style="1" customWidth="1"/>
    <col min="6406" max="6406" width="12.875" style="1" customWidth="1"/>
    <col min="6407" max="6409" width="12" style="1" customWidth="1"/>
    <col min="6410" max="6657" width="9" style="1"/>
    <col min="6658" max="6658" width="10.875" style="1" bestFit="1" customWidth="1"/>
    <col min="6659" max="6659" width="34.75" style="1" customWidth="1"/>
    <col min="6660" max="6660" width="11.5" style="1" customWidth="1"/>
    <col min="6661" max="6661" width="14.875" style="1" customWidth="1"/>
    <col min="6662" max="6662" width="12.875" style="1" customWidth="1"/>
    <col min="6663" max="6665" width="12" style="1" customWidth="1"/>
    <col min="6666" max="6913" width="9" style="1"/>
    <col min="6914" max="6914" width="10.875" style="1" bestFit="1" customWidth="1"/>
    <col min="6915" max="6915" width="34.75" style="1" customWidth="1"/>
    <col min="6916" max="6916" width="11.5" style="1" customWidth="1"/>
    <col min="6917" max="6917" width="14.875" style="1" customWidth="1"/>
    <col min="6918" max="6918" width="12.875" style="1" customWidth="1"/>
    <col min="6919" max="6921" width="12" style="1" customWidth="1"/>
    <col min="6922" max="7169" width="9" style="1"/>
    <col min="7170" max="7170" width="10.875" style="1" bestFit="1" customWidth="1"/>
    <col min="7171" max="7171" width="34.75" style="1" customWidth="1"/>
    <col min="7172" max="7172" width="11.5" style="1" customWidth="1"/>
    <col min="7173" max="7173" width="14.875" style="1" customWidth="1"/>
    <col min="7174" max="7174" width="12.875" style="1" customWidth="1"/>
    <col min="7175" max="7177" width="12" style="1" customWidth="1"/>
    <col min="7178" max="7425" width="9" style="1"/>
    <col min="7426" max="7426" width="10.875" style="1" bestFit="1" customWidth="1"/>
    <col min="7427" max="7427" width="34.75" style="1" customWidth="1"/>
    <col min="7428" max="7428" width="11.5" style="1" customWidth="1"/>
    <col min="7429" max="7429" width="14.875" style="1" customWidth="1"/>
    <col min="7430" max="7430" width="12.875" style="1" customWidth="1"/>
    <col min="7431" max="7433" width="12" style="1" customWidth="1"/>
    <col min="7434" max="7681" width="9" style="1"/>
    <col min="7682" max="7682" width="10.875" style="1" bestFit="1" customWidth="1"/>
    <col min="7683" max="7683" width="34.75" style="1" customWidth="1"/>
    <col min="7684" max="7684" width="11.5" style="1" customWidth="1"/>
    <col min="7685" max="7685" width="14.875" style="1" customWidth="1"/>
    <col min="7686" max="7686" width="12.875" style="1" customWidth="1"/>
    <col min="7687" max="7689" width="12" style="1" customWidth="1"/>
    <col min="7690" max="7937" width="9" style="1"/>
    <col min="7938" max="7938" width="10.875" style="1" bestFit="1" customWidth="1"/>
    <col min="7939" max="7939" width="34.75" style="1" customWidth="1"/>
    <col min="7940" max="7940" width="11.5" style="1" customWidth="1"/>
    <col min="7941" max="7941" width="14.875" style="1" customWidth="1"/>
    <col min="7942" max="7942" width="12.875" style="1" customWidth="1"/>
    <col min="7943" max="7945" width="12" style="1" customWidth="1"/>
    <col min="7946" max="8193" width="9" style="1"/>
    <col min="8194" max="8194" width="10.875" style="1" bestFit="1" customWidth="1"/>
    <col min="8195" max="8195" width="34.75" style="1" customWidth="1"/>
    <col min="8196" max="8196" width="11.5" style="1" customWidth="1"/>
    <col min="8197" max="8197" width="14.875" style="1" customWidth="1"/>
    <col min="8198" max="8198" width="12.875" style="1" customWidth="1"/>
    <col min="8199" max="8201" width="12" style="1" customWidth="1"/>
    <col min="8202" max="8449" width="9" style="1"/>
    <col min="8450" max="8450" width="10.875" style="1" bestFit="1" customWidth="1"/>
    <col min="8451" max="8451" width="34.75" style="1" customWidth="1"/>
    <col min="8452" max="8452" width="11.5" style="1" customWidth="1"/>
    <col min="8453" max="8453" width="14.875" style="1" customWidth="1"/>
    <col min="8454" max="8454" width="12.875" style="1" customWidth="1"/>
    <col min="8455" max="8457" width="12" style="1" customWidth="1"/>
    <col min="8458" max="8705" width="9" style="1"/>
    <col min="8706" max="8706" width="10.875" style="1" bestFit="1" customWidth="1"/>
    <col min="8707" max="8707" width="34.75" style="1" customWidth="1"/>
    <col min="8708" max="8708" width="11.5" style="1" customWidth="1"/>
    <col min="8709" max="8709" width="14.875" style="1" customWidth="1"/>
    <col min="8710" max="8710" width="12.875" style="1" customWidth="1"/>
    <col min="8711" max="8713" width="12" style="1" customWidth="1"/>
    <col min="8714" max="8961" width="9" style="1"/>
    <col min="8962" max="8962" width="10.875" style="1" bestFit="1" customWidth="1"/>
    <col min="8963" max="8963" width="34.75" style="1" customWidth="1"/>
    <col min="8964" max="8964" width="11.5" style="1" customWidth="1"/>
    <col min="8965" max="8965" width="14.875" style="1" customWidth="1"/>
    <col min="8966" max="8966" width="12.875" style="1" customWidth="1"/>
    <col min="8967" max="8969" width="12" style="1" customWidth="1"/>
    <col min="8970" max="9217" width="9" style="1"/>
    <col min="9218" max="9218" width="10.875" style="1" bestFit="1" customWidth="1"/>
    <col min="9219" max="9219" width="34.75" style="1" customWidth="1"/>
    <col min="9220" max="9220" width="11.5" style="1" customWidth="1"/>
    <col min="9221" max="9221" width="14.875" style="1" customWidth="1"/>
    <col min="9222" max="9222" width="12.875" style="1" customWidth="1"/>
    <col min="9223" max="9225" width="12" style="1" customWidth="1"/>
    <col min="9226" max="9473" width="9" style="1"/>
    <col min="9474" max="9474" width="10.875" style="1" bestFit="1" customWidth="1"/>
    <col min="9475" max="9475" width="34.75" style="1" customWidth="1"/>
    <col min="9476" max="9476" width="11.5" style="1" customWidth="1"/>
    <col min="9477" max="9477" width="14.875" style="1" customWidth="1"/>
    <col min="9478" max="9478" width="12.875" style="1" customWidth="1"/>
    <col min="9479" max="9481" width="12" style="1" customWidth="1"/>
    <col min="9482" max="9729" width="9" style="1"/>
    <col min="9730" max="9730" width="10.875" style="1" bestFit="1" customWidth="1"/>
    <col min="9731" max="9731" width="34.75" style="1" customWidth="1"/>
    <col min="9732" max="9732" width="11.5" style="1" customWidth="1"/>
    <col min="9733" max="9733" width="14.875" style="1" customWidth="1"/>
    <col min="9734" max="9734" width="12.875" style="1" customWidth="1"/>
    <col min="9735" max="9737" width="12" style="1" customWidth="1"/>
    <col min="9738" max="9985" width="9" style="1"/>
    <col min="9986" max="9986" width="10.875" style="1" bestFit="1" customWidth="1"/>
    <col min="9987" max="9987" width="34.75" style="1" customWidth="1"/>
    <col min="9988" max="9988" width="11.5" style="1" customWidth="1"/>
    <col min="9989" max="9989" width="14.875" style="1" customWidth="1"/>
    <col min="9990" max="9990" width="12.875" style="1" customWidth="1"/>
    <col min="9991" max="9993" width="12" style="1" customWidth="1"/>
    <col min="9994" max="10241" width="9" style="1"/>
    <col min="10242" max="10242" width="10.875" style="1" bestFit="1" customWidth="1"/>
    <col min="10243" max="10243" width="34.75" style="1" customWidth="1"/>
    <col min="10244" max="10244" width="11.5" style="1" customWidth="1"/>
    <col min="10245" max="10245" width="14.875" style="1" customWidth="1"/>
    <col min="10246" max="10246" width="12.875" style="1" customWidth="1"/>
    <col min="10247" max="10249" width="12" style="1" customWidth="1"/>
    <col min="10250" max="10497" width="9" style="1"/>
    <col min="10498" max="10498" width="10.875" style="1" bestFit="1" customWidth="1"/>
    <col min="10499" max="10499" width="34.75" style="1" customWidth="1"/>
    <col min="10500" max="10500" width="11.5" style="1" customWidth="1"/>
    <col min="10501" max="10501" width="14.875" style="1" customWidth="1"/>
    <col min="10502" max="10502" width="12.875" style="1" customWidth="1"/>
    <col min="10503" max="10505" width="12" style="1" customWidth="1"/>
    <col min="10506" max="10753" width="9" style="1"/>
    <col min="10754" max="10754" width="10.875" style="1" bestFit="1" customWidth="1"/>
    <col min="10755" max="10755" width="34.75" style="1" customWidth="1"/>
    <col min="10756" max="10756" width="11.5" style="1" customWidth="1"/>
    <col min="10757" max="10757" width="14.875" style="1" customWidth="1"/>
    <col min="10758" max="10758" width="12.875" style="1" customWidth="1"/>
    <col min="10759" max="10761" width="12" style="1" customWidth="1"/>
    <col min="10762" max="11009" width="9" style="1"/>
    <col min="11010" max="11010" width="10.875" style="1" bestFit="1" customWidth="1"/>
    <col min="11011" max="11011" width="34.75" style="1" customWidth="1"/>
    <col min="11012" max="11012" width="11.5" style="1" customWidth="1"/>
    <col min="11013" max="11013" width="14.875" style="1" customWidth="1"/>
    <col min="11014" max="11014" width="12.875" style="1" customWidth="1"/>
    <col min="11015" max="11017" width="12" style="1" customWidth="1"/>
    <col min="11018" max="11265" width="9" style="1"/>
    <col min="11266" max="11266" width="10.875" style="1" bestFit="1" customWidth="1"/>
    <col min="11267" max="11267" width="34.75" style="1" customWidth="1"/>
    <col min="11268" max="11268" width="11.5" style="1" customWidth="1"/>
    <col min="11269" max="11269" width="14.875" style="1" customWidth="1"/>
    <col min="11270" max="11270" width="12.875" style="1" customWidth="1"/>
    <col min="11271" max="11273" width="12" style="1" customWidth="1"/>
    <col min="11274" max="11521" width="9" style="1"/>
    <col min="11522" max="11522" width="10.875" style="1" bestFit="1" customWidth="1"/>
    <col min="11523" max="11523" width="34.75" style="1" customWidth="1"/>
    <col min="11524" max="11524" width="11.5" style="1" customWidth="1"/>
    <col min="11525" max="11525" width="14.875" style="1" customWidth="1"/>
    <col min="11526" max="11526" width="12.875" style="1" customWidth="1"/>
    <col min="11527" max="11529" width="12" style="1" customWidth="1"/>
    <col min="11530" max="11777" width="9" style="1"/>
    <col min="11778" max="11778" width="10.875" style="1" bestFit="1" customWidth="1"/>
    <col min="11779" max="11779" width="34.75" style="1" customWidth="1"/>
    <col min="11780" max="11780" width="11.5" style="1" customWidth="1"/>
    <col min="11781" max="11781" width="14.875" style="1" customWidth="1"/>
    <col min="11782" max="11782" width="12.875" style="1" customWidth="1"/>
    <col min="11783" max="11785" width="12" style="1" customWidth="1"/>
    <col min="11786" max="12033" width="9" style="1"/>
    <col min="12034" max="12034" width="10.875" style="1" bestFit="1" customWidth="1"/>
    <col min="12035" max="12035" width="34.75" style="1" customWidth="1"/>
    <col min="12036" max="12036" width="11.5" style="1" customWidth="1"/>
    <col min="12037" max="12037" width="14.875" style="1" customWidth="1"/>
    <col min="12038" max="12038" width="12.875" style="1" customWidth="1"/>
    <col min="12039" max="12041" width="12" style="1" customWidth="1"/>
    <col min="12042" max="12289" width="9" style="1"/>
    <col min="12290" max="12290" width="10.875" style="1" bestFit="1" customWidth="1"/>
    <col min="12291" max="12291" width="34.75" style="1" customWidth="1"/>
    <col min="12292" max="12292" width="11.5" style="1" customWidth="1"/>
    <col min="12293" max="12293" width="14.875" style="1" customWidth="1"/>
    <col min="12294" max="12294" width="12.875" style="1" customWidth="1"/>
    <col min="12295" max="12297" width="12" style="1" customWidth="1"/>
    <col min="12298" max="12545" width="9" style="1"/>
    <col min="12546" max="12546" width="10.875" style="1" bestFit="1" customWidth="1"/>
    <col min="12547" max="12547" width="34.75" style="1" customWidth="1"/>
    <col min="12548" max="12548" width="11.5" style="1" customWidth="1"/>
    <col min="12549" max="12549" width="14.875" style="1" customWidth="1"/>
    <col min="12550" max="12550" width="12.875" style="1" customWidth="1"/>
    <col min="12551" max="12553" width="12" style="1" customWidth="1"/>
    <col min="12554" max="12801" width="9" style="1"/>
    <col min="12802" max="12802" width="10.875" style="1" bestFit="1" customWidth="1"/>
    <col min="12803" max="12803" width="34.75" style="1" customWidth="1"/>
    <col min="12804" max="12804" width="11.5" style="1" customWidth="1"/>
    <col min="12805" max="12805" width="14.875" style="1" customWidth="1"/>
    <col min="12806" max="12806" width="12.875" style="1" customWidth="1"/>
    <col min="12807" max="12809" width="12" style="1" customWidth="1"/>
    <col min="12810" max="13057" width="9" style="1"/>
    <col min="13058" max="13058" width="10.875" style="1" bestFit="1" customWidth="1"/>
    <col min="13059" max="13059" width="34.75" style="1" customWidth="1"/>
    <col min="13060" max="13060" width="11.5" style="1" customWidth="1"/>
    <col min="13061" max="13061" width="14.875" style="1" customWidth="1"/>
    <col min="13062" max="13062" width="12.875" style="1" customWidth="1"/>
    <col min="13063" max="13065" width="12" style="1" customWidth="1"/>
    <col min="13066" max="13313" width="9" style="1"/>
    <col min="13314" max="13314" width="10.875" style="1" bestFit="1" customWidth="1"/>
    <col min="13315" max="13315" width="34.75" style="1" customWidth="1"/>
    <col min="13316" max="13316" width="11.5" style="1" customWidth="1"/>
    <col min="13317" max="13317" width="14.875" style="1" customWidth="1"/>
    <col min="13318" max="13318" width="12.875" style="1" customWidth="1"/>
    <col min="13319" max="13321" width="12" style="1" customWidth="1"/>
    <col min="13322" max="13569" width="9" style="1"/>
    <col min="13570" max="13570" width="10.875" style="1" bestFit="1" customWidth="1"/>
    <col min="13571" max="13571" width="34.75" style="1" customWidth="1"/>
    <col min="13572" max="13572" width="11.5" style="1" customWidth="1"/>
    <col min="13573" max="13573" width="14.875" style="1" customWidth="1"/>
    <col min="13574" max="13574" width="12.875" style="1" customWidth="1"/>
    <col min="13575" max="13577" width="12" style="1" customWidth="1"/>
    <col min="13578" max="13825" width="9" style="1"/>
    <col min="13826" max="13826" width="10.875" style="1" bestFit="1" customWidth="1"/>
    <col min="13827" max="13827" width="34.75" style="1" customWidth="1"/>
    <col min="13828" max="13828" width="11.5" style="1" customWidth="1"/>
    <col min="13829" max="13829" width="14.875" style="1" customWidth="1"/>
    <col min="13830" max="13830" width="12.875" style="1" customWidth="1"/>
    <col min="13831" max="13833" width="12" style="1" customWidth="1"/>
    <col min="13834" max="14081" width="9" style="1"/>
    <col min="14082" max="14082" width="10.875" style="1" bestFit="1" customWidth="1"/>
    <col min="14083" max="14083" width="34.75" style="1" customWidth="1"/>
    <col min="14084" max="14084" width="11.5" style="1" customWidth="1"/>
    <col min="14085" max="14085" width="14.875" style="1" customWidth="1"/>
    <col min="14086" max="14086" width="12.875" style="1" customWidth="1"/>
    <col min="14087" max="14089" width="12" style="1" customWidth="1"/>
    <col min="14090" max="14337" width="9" style="1"/>
    <col min="14338" max="14338" width="10.875" style="1" bestFit="1" customWidth="1"/>
    <col min="14339" max="14339" width="34.75" style="1" customWidth="1"/>
    <col min="14340" max="14340" width="11.5" style="1" customWidth="1"/>
    <col min="14341" max="14341" width="14.875" style="1" customWidth="1"/>
    <col min="14342" max="14342" width="12.875" style="1" customWidth="1"/>
    <col min="14343" max="14345" width="12" style="1" customWidth="1"/>
    <col min="14346" max="14593" width="9" style="1"/>
    <col min="14594" max="14594" width="10.875" style="1" bestFit="1" customWidth="1"/>
    <col min="14595" max="14595" width="34.75" style="1" customWidth="1"/>
    <col min="14596" max="14596" width="11.5" style="1" customWidth="1"/>
    <col min="14597" max="14597" width="14.875" style="1" customWidth="1"/>
    <col min="14598" max="14598" width="12.875" style="1" customWidth="1"/>
    <col min="14599" max="14601" width="12" style="1" customWidth="1"/>
    <col min="14602" max="14849" width="9" style="1"/>
    <col min="14850" max="14850" width="10.875" style="1" bestFit="1" customWidth="1"/>
    <col min="14851" max="14851" width="34.75" style="1" customWidth="1"/>
    <col min="14852" max="14852" width="11.5" style="1" customWidth="1"/>
    <col min="14853" max="14853" width="14.875" style="1" customWidth="1"/>
    <col min="14854" max="14854" width="12.875" style="1" customWidth="1"/>
    <col min="14855" max="14857" width="12" style="1" customWidth="1"/>
    <col min="14858" max="15105" width="9" style="1"/>
    <col min="15106" max="15106" width="10.875" style="1" bestFit="1" customWidth="1"/>
    <col min="15107" max="15107" width="34.75" style="1" customWidth="1"/>
    <col min="15108" max="15108" width="11.5" style="1" customWidth="1"/>
    <col min="15109" max="15109" width="14.875" style="1" customWidth="1"/>
    <col min="15110" max="15110" width="12.875" style="1" customWidth="1"/>
    <col min="15111" max="15113" width="12" style="1" customWidth="1"/>
    <col min="15114" max="15361" width="9" style="1"/>
    <col min="15362" max="15362" width="10.875" style="1" bestFit="1" customWidth="1"/>
    <col min="15363" max="15363" width="34.75" style="1" customWidth="1"/>
    <col min="15364" max="15364" width="11.5" style="1" customWidth="1"/>
    <col min="15365" max="15365" width="14.875" style="1" customWidth="1"/>
    <col min="15366" max="15366" width="12.875" style="1" customWidth="1"/>
    <col min="15367" max="15369" width="12" style="1" customWidth="1"/>
    <col min="15370" max="15617" width="9" style="1"/>
    <col min="15618" max="15618" width="10.875" style="1" bestFit="1" customWidth="1"/>
    <col min="15619" max="15619" width="34.75" style="1" customWidth="1"/>
    <col min="15620" max="15620" width="11.5" style="1" customWidth="1"/>
    <col min="15621" max="15621" width="14.875" style="1" customWidth="1"/>
    <col min="15622" max="15622" width="12.875" style="1" customWidth="1"/>
    <col min="15623" max="15625" width="12" style="1" customWidth="1"/>
    <col min="15626" max="15873" width="9" style="1"/>
    <col min="15874" max="15874" width="10.875" style="1" bestFit="1" customWidth="1"/>
    <col min="15875" max="15875" width="34.75" style="1" customWidth="1"/>
    <col min="15876" max="15876" width="11.5" style="1" customWidth="1"/>
    <col min="15877" max="15877" width="14.875" style="1" customWidth="1"/>
    <col min="15878" max="15878" width="12.875" style="1" customWidth="1"/>
    <col min="15879" max="15881" width="12" style="1" customWidth="1"/>
    <col min="15882" max="16129" width="9" style="1"/>
    <col min="16130" max="16130" width="10.875" style="1" bestFit="1" customWidth="1"/>
    <col min="16131" max="16131" width="34.75" style="1" customWidth="1"/>
    <col min="16132" max="16132" width="11.5" style="1" customWidth="1"/>
    <col min="16133" max="16133" width="14.875" style="1" customWidth="1"/>
    <col min="16134" max="16134" width="12.875" style="1" customWidth="1"/>
    <col min="16135" max="16137" width="12" style="1" customWidth="1"/>
    <col min="16138" max="16384" width="9" style="1"/>
  </cols>
  <sheetData>
    <row r="1" spans="1:9" ht="84" customHeight="1">
      <c r="F1" s="325" t="s">
        <v>513</v>
      </c>
      <c r="G1" s="325"/>
      <c r="H1" s="325"/>
      <c r="I1" s="325"/>
    </row>
    <row r="2" spans="1:9" ht="18.75" hidden="1">
      <c r="F2" s="239"/>
    </row>
    <row r="3" spans="1:9" ht="18.75" hidden="1">
      <c r="F3" s="239"/>
    </row>
    <row r="4" spans="1:9" ht="18.75" hidden="1">
      <c r="F4" s="239"/>
    </row>
    <row r="5" spans="1:9" ht="18.75" hidden="1">
      <c r="F5" s="239"/>
    </row>
    <row r="6" spans="1:9" ht="18.75" hidden="1">
      <c r="A6" s="270"/>
    </row>
    <row r="7" spans="1:9" ht="18.75" hidden="1">
      <c r="A7" s="270"/>
    </row>
    <row r="8" spans="1:9" ht="18.75">
      <c r="A8" s="270"/>
    </row>
    <row r="9" spans="1:9" ht="18.75">
      <c r="A9" s="270"/>
    </row>
    <row r="10" spans="1:9" ht="18.75">
      <c r="A10" s="309" t="s">
        <v>26</v>
      </c>
      <c r="B10" s="309"/>
      <c r="C10" s="309"/>
      <c r="D10" s="309"/>
      <c r="E10" s="309"/>
      <c r="F10" s="309"/>
      <c r="G10" s="309"/>
      <c r="H10" s="309"/>
      <c r="I10" s="309"/>
    </row>
    <row r="11" spans="1:9" ht="18.75">
      <c r="A11" s="309" t="s">
        <v>114</v>
      </c>
      <c r="B11" s="309"/>
      <c r="C11" s="309"/>
      <c r="D11" s="309"/>
      <c r="E11" s="309"/>
      <c r="F11" s="309"/>
      <c r="G11" s="309"/>
      <c r="H11" s="309"/>
      <c r="I11" s="309"/>
    </row>
    <row r="12" spans="1:9" ht="18.75">
      <c r="A12" s="270"/>
    </row>
    <row r="13" spans="1:9">
      <c r="A13" s="310" t="s">
        <v>55</v>
      </c>
      <c r="B13" s="310" t="s">
        <v>110</v>
      </c>
      <c r="C13" s="310" t="s">
        <v>27</v>
      </c>
      <c r="D13" s="310" t="s">
        <v>111</v>
      </c>
      <c r="E13" s="310" t="s">
        <v>112</v>
      </c>
      <c r="F13" s="310"/>
      <c r="G13" s="310"/>
      <c r="H13" s="310"/>
      <c r="I13" s="310"/>
    </row>
    <row r="14" spans="1:9">
      <c r="A14" s="310"/>
      <c r="B14" s="310"/>
      <c r="C14" s="310"/>
      <c r="D14" s="310"/>
      <c r="E14" s="241">
        <v>2016</v>
      </c>
      <c r="F14" s="242">
        <v>2017</v>
      </c>
      <c r="G14" s="242">
        <v>2018</v>
      </c>
      <c r="H14" s="282">
        <v>2019</v>
      </c>
      <c r="I14" s="242">
        <v>2020</v>
      </c>
    </row>
    <row r="15" spans="1:9">
      <c r="A15" s="242">
        <v>1</v>
      </c>
      <c r="B15" s="242">
        <v>2</v>
      </c>
      <c r="C15" s="242">
        <v>3</v>
      </c>
      <c r="D15" s="242">
        <v>4</v>
      </c>
      <c r="E15" s="242">
        <v>5</v>
      </c>
      <c r="F15" s="242">
        <v>6</v>
      </c>
      <c r="G15" s="242">
        <v>7</v>
      </c>
      <c r="H15" s="282">
        <v>8</v>
      </c>
      <c r="I15" s="242">
        <v>9</v>
      </c>
    </row>
    <row r="16" spans="1:9" ht="53.25" hidden="1" customHeight="1">
      <c r="A16" s="317" t="s">
        <v>454</v>
      </c>
      <c r="B16" s="317"/>
      <c r="C16" s="317"/>
      <c r="D16" s="317"/>
      <c r="E16" s="317"/>
      <c r="F16" s="317"/>
      <c r="G16" s="317"/>
      <c r="H16" s="283"/>
      <c r="I16" s="252"/>
    </row>
    <row r="17" spans="1:9" ht="78.75" hidden="1">
      <c r="A17" s="243">
        <v>1</v>
      </c>
      <c r="B17" s="244" t="s">
        <v>455</v>
      </c>
      <c r="C17" s="245" t="s">
        <v>209</v>
      </c>
      <c r="D17" s="246" t="s">
        <v>456</v>
      </c>
      <c r="E17" s="247">
        <v>92.2</v>
      </c>
      <c r="F17" s="247">
        <v>95</v>
      </c>
      <c r="G17" s="247">
        <v>95</v>
      </c>
      <c r="H17" s="247"/>
      <c r="I17" s="247">
        <v>97</v>
      </c>
    </row>
    <row r="18" spans="1:9" ht="189" hidden="1">
      <c r="A18" s="243" t="s">
        <v>457</v>
      </c>
      <c r="B18" s="244" t="s">
        <v>208</v>
      </c>
      <c r="C18" s="245" t="s">
        <v>209</v>
      </c>
      <c r="D18" s="246" t="s">
        <v>458</v>
      </c>
      <c r="E18" s="245">
        <v>100</v>
      </c>
      <c r="F18" s="245">
        <v>100</v>
      </c>
      <c r="G18" s="245">
        <v>100</v>
      </c>
      <c r="H18" s="245"/>
      <c r="I18" s="245">
        <v>100</v>
      </c>
    </row>
    <row r="19" spans="1:9" ht="126" hidden="1">
      <c r="A19" s="243" t="s">
        <v>459</v>
      </c>
      <c r="B19" s="248" t="s">
        <v>460</v>
      </c>
      <c r="C19" s="249" t="s">
        <v>209</v>
      </c>
      <c r="D19" s="249" t="s">
        <v>458</v>
      </c>
      <c r="E19" s="249">
        <v>1.74</v>
      </c>
      <c r="F19" s="249">
        <v>1.5</v>
      </c>
      <c r="G19" s="249">
        <v>1</v>
      </c>
      <c r="H19" s="249"/>
      <c r="I19" s="249">
        <v>1</v>
      </c>
    </row>
    <row r="20" spans="1:9" ht="94.5" hidden="1">
      <c r="A20" s="243" t="s">
        <v>461</v>
      </c>
      <c r="B20" s="244" t="s">
        <v>462</v>
      </c>
      <c r="C20" s="245" t="s">
        <v>209</v>
      </c>
      <c r="D20" s="249" t="s">
        <v>458</v>
      </c>
      <c r="E20" s="250">
        <v>76.150000000000006</v>
      </c>
      <c r="F20" s="251"/>
      <c r="G20" s="251"/>
      <c r="H20" s="251"/>
      <c r="I20" s="243"/>
    </row>
    <row r="21" spans="1:9" hidden="1">
      <c r="A21" s="317" t="s">
        <v>463</v>
      </c>
      <c r="B21" s="317"/>
      <c r="C21" s="317"/>
      <c r="D21" s="317"/>
      <c r="E21" s="317"/>
      <c r="F21" s="317"/>
      <c r="G21" s="317"/>
      <c r="H21" s="283"/>
      <c r="I21" s="252"/>
    </row>
    <row r="22" spans="1:9" hidden="1">
      <c r="A22" s="317" t="s">
        <v>512</v>
      </c>
      <c r="B22" s="317"/>
      <c r="C22" s="317"/>
      <c r="D22" s="317"/>
      <c r="E22" s="317"/>
      <c r="F22" s="317"/>
      <c r="G22" s="317"/>
      <c r="H22" s="283"/>
      <c r="I22" s="252"/>
    </row>
    <row r="23" spans="1:9" ht="189" hidden="1">
      <c r="A23" s="243" t="s">
        <v>341</v>
      </c>
      <c r="B23" s="244" t="s">
        <v>208</v>
      </c>
      <c r="C23" s="245" t="s">
        <v>209</v>
      </c>
      <c r="D23" s="246" t="s">
        <v>458</v>
      </c>
      <c r="E23" s="245">
        <v>100</v>
      </c>
      <c r="F23" s="245">
        <v>100</v>
      </c>
      <c r="G23" s="245">
        <v>100</v>
      </c>
      <c r="H23" s="245"/>
      <c r="I23" s="243" t="s">
        <v>465</v>
      </c>
    </row>
    <row r="24" spans="1:9" ht="171.75" hidden="1" customHeight="1">
      <c r="A24" s="243" t="s">
        <v>347</v>
      </c>
      <c r="B24" s="244" t="s">
        <v>211</v>
      </c>
      <c r="C24" s="245" t="s">
        <v>209</v>
      </c>
      <c r="D24" s="246" t="s">
        <v>458</v>
      </c>
      <c r="E24" s="245">
        <v>60</v>
      </c>
      <c r="F24" s="245">
        <v>60</v>
      </c>
      <c r="G24" s="245">
        <v>60</v>
      </c>
      <c r="H24" s="245"/>
      <c r="I24" s="243"/>
    </row>
    <row r="25" spans="1:9" hidden="1">
      <c r="A25" s="317" t="s">
        <v>267</v>
      </c>
      <c r="B25" s="317"/>
      <c r="C25" s="317"/>
      <c r="D25" s="317"/>
      <c r="E25" s="317"/>
      <c r="F25" s="317"/>
      <c r="G25" s="317"/>
      <c r="H25" s="283"/>
      <c r="I25" s="252"/>
    </row>
    <row r="26" spans="1:9" ht="173.25" hidden="1">
      <c r="A26" s="243" t="s">
        <v>467</v>
      </c>
      <c r="B26" s="244" t="s">
        <v>468</v>
      </c>
      <c r="C26" s="249" t="s">
        <v>209</v>
      </c>
      <c r="D26" s="246" t="s">
        <v>456</v>
      </c>
      <c r="E26" s="253">
        <v>9.4</v>
      </c>
      <c r="F26" s="253">
        <v>9.4</v>
      </c>
      <c r="G26" s="253">
        <v>5</v>
      </c>
      <c r="H26" s="253"/>
      <c r="I26" s="243" t="s">
        <v>459</v>
      </c>
    </row>
    <row r="27" spans="1:9" ht="141.75" hidden="1">
      <c r="A27" s="243" t="s">
        <v>353</v>
      </c>
      <c r="B27" s="244" t="s">
        <v>469</v>
      </c>
      <c r="C27" s="249" t="s">
        <v>209</v>
      </c>
      <c r="D27" s="246" t="s">
        <v>456</v>
      </c>
      <c r="E27" s="254">
        <v>83.96</v>
      </c>
      <c r="F27" s="254">
        <v>83.96</v>
      </c>
      <c r="G27" s="254">
        <v>83.96</v>
      </c>
      <c r="H27" s="254"/>
      <c r="I27" s="243" t="s">
        <v>465</v>
      </c>
    </row>
    <row r="28" spans="1:9" ht="63" hidden="1">
      <c r="A28" s="243" t="s">
        <v>470</v>
      </c>
      <c r="B28" s="244" t="s">
        <v>471</v>
      </c>
      <c r="C28" s="249" t="s">
        <v>209</v>
      </c>
      <c r="D28" s="249" t="s">
        <v>458</v>
      </c>
      <c r="E28" s="255">
        <v>98</v>
      </c>
      <c r="F28" s="255">
        <v>98</v>
      </c>
      <c r="G28" s="255">
        <v>100</v>
      </c>
      <c r="H28" s="255"/>
      <c r="I28" s="243" t="s">
        <v>465</v>
      </c>
    </row>
    <row r="29" spans="1:9" ht="110.25" hidden="1">
      <c r="A29" s="243" t="s">
        <v>472</v>
      </c>
      <c r="B29" s="244" t="s">
        <v>473</v>
      </c>
      <c r="C29" s="245" t="s">
        <v>209</v>
      </c>
      <c r="D29" s="249" t="s">
        <v>458</v>
      </c>
      <c r="E29" s="250">
        <v>2.64</v>
      </c>
      <c r="F29" s="250">
        <v>2.64</v>
      </c>
      <c r="G29" s="250">
        <v>1</v>
      </c>
      <c r="H29" s="250"/>
      <c r="I29" s="243" t="s">
        <v>474</v>
      </c>
    </row>
    <row r="30" spans="1:9" ht="110.25" hidden="1">
      <c r="A30" s="243" t="s">
        <v>475</v>
      </c>
      <c r="B30" s="244" t="s">
        <v>476</v>
      </c>
      <c r="C30" s="249" t="s">
        <v>209</v>
      </c>
      <c r="D30" s="246" t="s">
        <v>456</v>
      </c>
      <c r="E30" s="254">
        <v>17.5</v>
      </c>
      <c r="F30" s="254">
        <v>17.5</v>
      </c>
      <c r="G30" s="254">
        <v>9</v>
      </c>
      <c r="H30" s="254"/>
      <c r="I30" s="243" t="s">
        <v>477</v>
      </c>
    </row>
    <row r="31" spans="1:9" ht="173.25" hidden="1">
      <c r="A31" s="243" t="s">
        <v>478</v>
      </c>
      <c r="B31" s="244" t="s">
        <v>479</v>
      </c>
      <c r="C31" s="256" t="s">
        <v>209</v>
      </c>
      <c r="D31" s="249" t="s">
        <v>458</v>
      </c>
      <c r="E31" s="256">
        <v>100</v>
      </c>
      <c r="F31" s="256">
        <v>100</v>
      </c>
      <c r="G31" s="256">
        <v>100</v>
      </c>
      <c r="H31" s="256"/>
      <c r="I31" s="243" t="s">
        <v>465</v>
      </c>
    </row>
    <row r="32" spans="1:9" ht="110.25" hidden="1">
      <c r="A32" s="243" t="s">
        <v>480</v>
      </c>
      <c r="B32" s="244" t="s">
        <v>481</v>
      </c>
      <c r="C32" s="256" t="s">
        <v>209</v>
      </c>
      <c r="D32" s="249" t="s">
        <v>458</v>
      </c>
      <c r="E32" s="257">
        <v>48</v>
      </c>
      <c r="F32" s="257">
        <v>48</v>
      </c>
      <c r="G32" s="257">
        <v>48</v>
      </c>
      <c r="H32" s="257"/>
      <c r="I32" s="243" t="s">
        <v>482</v>
      </c>
    </row>
    <row r="33" spans="1:9" ht="110.25" hidden="1">
      <c r="A33" s="243" t="s">
        <v>483</v>
      </c>
      <c r="B33" s="244" t="s">
        <v>484</v>
      </c>
      <c r="C33" s="256" t="s">
        <v>209</v>
      </c>
      <c r="D33" s="249" t="s">
        <v>458</v>
      </c>
      <c r="E33" s="257">
        <v>12</v>
      </c>
      <c r="F33" s="257">
        <v>12</v>
      </c>
      <c r="G33" s="257">
        <v>75</v>
      </c>
      <c r="H33" s="257"/>
      <c r="I33" s="243" t="s">
        <v>465</v>
      </c>
    </row>
    <row r="34" spans="1:9" hidden="1">
      <c r="A34" s="306" t="s">
        <v>485</v>
      </c>
      <c r="B34" s="306"/>
      <c r="C34" s="306"/>
      <c r="D34" s="306"/>
      <c r="E34" s="306"/>
      <c r="F34" s="306"/>
      <c r="G34" s="306"/>
      <c r="H34" s="281"/>
      <c r="I34" s="258"/>
    </row>
    <row r="35" spans="1:9" ht="110.25" hidden="1">
      <c r="A35" s="259" t="s">
        <v>360</v>
      </c>
      <c r="B35" s="248" t="s">
        <v>486</v>
      </c>
      <c r="C35" s="245" t="s">
        <v>209</v>
      </c>
      <c r="D35" s="246" t="s">
        <v>458</v>
      </c>
      <c r="E35" s="249">
        <v>70.599999999999994</v>
      </c>
      <c r="F35" s="249">
        <v>70.599999999999994</v>
      </c>
      <c r="G35" s="249">
        <v>70.599999999999994</v>
      </c>
      <c r="H35" s="249"/>
      <c r="I35" s="259" t="s">
        <v>487</v>
      </c>
    </row>
    <row r="36" spans="1:9" ht="189" hidden="1">
      <c r="A36" s="259" t="s">
        <v>405</v>
      </c>
      <c r="B36" s="248" t="s">
        <v>488</v>
      </c>
      <c r="C36" s="245" t="s">
        <v>209</v>
      </c>
      <c r="D36" s="246" t="s">
        <v>458</v>
      </c>
      <c r="E36" s="249">
        <v>100</v>
      </c>
      <c r="F36" s="249">
        <v>100</v>
      </c>
      <c r="G36" s="249">
        <v>100</v>
      </c>
      <c r="H36" s="249"/>
      <c r="I36" s="249">
        <v>100</v>
      </c>
    </row>
    <row r="37" spans="1:9" hidden="1">
      <c r="A37" s="306" t="s">
        <v>297</v>
      </c>
      <c r="B37" s="306"/>
      <c r="C37" s="306"/>
      <c r="D37" s="306"/>
      <c r="E37" s="306"/>
      <c r="F37" s="306"/>
      <c r="G37" s="306"/>
      <c r="H37" s="281"/>
      <c r="I37" s="258"/>
    </row>
    <row r="38" spans="1:9" ht="126" hidden="1">
      <c r="A38" s="259" t="s">
        <v>298</v>
      </c>
      <c r="B38" s="248" t="s">
        <v>489</v>
      </c>
      <c r="C38" s="245" t="s">
        <v>209</v>
      </c>
      <c r="D38" s="246" t="s">
        <v>458</v>
      </c>
      <c r="E38" s="249">
        <v>80.5</v>
      </c>
      <c r="F38" s="249">
        <v>80.5</v>
      </c>
      <c r="G38" s="249">
        <v>80.5</v>
      </c>
      <c r="H38" s="249"/>
      <c r="I38" s="259" t="s">
        <v>465</v>
      </c>
    </row>
    <row r="39" spans="1:9" hidden="1">
      <c r="A39" s="321" t="s">
        <v>490</v>
      </c>
      <c r="B39" s="321"/>
      <c r="C39" s="321"/>
      <c r="D39" s="321"/>
      <c r="E39" s="321"/>
      <c r="F39" s="321"/>
      <c r="G39" s="321"/>
      <c r="H39" s="284"/>
      <c r="I39" s="260"/>
    </row>
    <row r="40" spans="1:9" ht="31.5" hidden="1">
      <c r="A40" s="261" t="s">
        <v>304</v>
      </c>
      <c r="B40" s="248" t="s">
        <v>491</v>
      </c>
      <c r="C40" s="249" t="s">
        <v>209</v>
      </c>
      <c r="D40" s="246" t="s">
        <v>458</v>
      </c>
      <c r="E40" s="246">
        <v>82.9</v>
      </c>
      <c r="F40" s="246">
        <v>82.9</v>
      </c>
      <c r="G40" s="246">
        <v>82.9</v>
      </c>
      <c r="H40" s="246"/>
      <c r="I40" s="261" t="s">
        <v>487</v>
      </c>
    </row>
    <row r="41" spans="1:9" hidden="1">
      <c r="A41" s="322" t="s">
        <v>492</v>
      </c>
      <c r="B41" s="322"/>
      <c r="C41" s="322"/>
      <c r="D41" s="322"/>
      <c r="E41" s="322"/>
      <c r="F41" s="322"/>
      <c r="G41" s="322"/>
      <c r="H41" s="285"/>
      <c r="I41" s="262"/>
    </row>
    <row r="42" spans="1:9" hidden="1">
      <c r="A42" s="306" t="s">
        <v>493</v>
      </c>
      <c r="B42" s="306"/>
      <c r="C42" s="306"/>
      <c r="D42" s="306"/>
      <c r="E42" s="306"/>
      <c r="F42" s="306"/>
      <c r="G42" s="306"/>
      <c r="H42" s="281"/>
      <c r="I42" s="258"/>
    </row>
    <row r="43" spans="1:9" ht="173.25" hidden="1">
      <c r="A43" s="243" t="s">
        <v>386</v>
      </c>
      <c r="B43" s="244" t="s">
        <v>494</v>
      </c>
      <c r="C43" s="256" t="s">
        <v>209</v>
      </c>
      <c r="D43" s="246" t="s">
        <v>456</v>
      </c>
      <c r="E43" s="250">
        <v>97.13</v>
      </c>
      <c r="F43" s="250">
        <v>97.13</v>
      </c>
      <c r="G43" s="250">
        <v>97.13</v>
      </c>
      <c r="H43" s="250"/>
      <c r="I43" s="250">
        <v>97.13</v>
      </c>
    </row>
    <row r="44" spans="1:9" ht="78.75" hidden="1">
      <c r="A44" s="243" t="s">
        <v>353</v>
      </c>
      <c r="B44" s="244" t="s">
        <v>495</v>
      </c>
      <c r="C44" s="249" t="s">
        <v>389</v>
      </c>
      <c r="D44" s="246" t="s">
        <v>458</v>
      </c>
      <c r="E44" s="263">
        <v>10</v>
      </c>
      <c r="F44" s="263">
        <v>10</v>
      </c>
      <c r="G44" s="263">
        <v>10</v>
      </c>
      <c r="H44" s="263"/>
      <c r="I44" s="263">
        <v>10</v>
      </c>
    </row>
    <row r="45" spans="1:9" ht="126" hidden="1">
      <c r="A45" s="243" t="s">
        <v>470</v>
      </c>
      <c r="B45" s="244" t="s">
        <v>496</v>
      </c>
      <c r="C45" s="249" t="s">
        <v>389</v>
      </c>
      <c r="D45" s="246" t="s">
        <v>458</v>
      </c>
      <c r="E45" s="263">
        <v>2</v>
      </c>
      <c r="F45" s="263">
        <v>2</v>
      </c>
      <c r="G45" s="263">
        <v>2</v>
      </c>
      <c r="H45" s="263"/>
      <c r="I45" s="263">
        <v>2</v>
      </c>
    </row>
    <row r="46" spans="1:9" ht="236.25" hidden="1">
      <c r="A46" s="243" t="s">
        <v>497</v>
      </c>
      <c r="B46" s="244" t="s">
        <v>498</v>
      </c>
      <c r="C46" s="256" t="s">
        <v>209</v>
      </c>
      <c r="D46" s="246" t="s">
        <v>456</v>
      </c>
      <c r="E46" s="245">
        <v>3</v>
      </c>
      <c r="F46" s="245">
        <v>3</v>
      </c>
      <c r="G46" s="245">
        <v>3</v>
      </c>
      <c r="H46" s="245"/>
      <c r="I46" s="243" t="s">
        <v>459</v>
      </c>
    </row>
    <row r="47" spans="1:9" ht="15.75" customHeight="1">
      <c r="A47" s="314" t="s">
        <v>499</v>
      </c>
      <c r="B47" s="315"/>
      <c r="C47" s="315"/>
      <c r="D47" s="315"/>
      <c r="E47" s="315"/>
      <c r="F47" s="315"/>
      <c r="G47" s="315"/>
      <c r="H47" s="315"/>
      <c r="I47" s="316"/>
    </row>
    <row r="48" spans="1:9">
      <c r="A48" s="326" t="s">
        <v>500</v>
      </c>
      <c r="B48" s="327"/>
      <c r="C48" s="327"/>
      <c r="D48" s="327"/>
      <c r="E48" s="327"/>
      <c r="F48" s="327"/>
      <c r="G48" s="327"/>
      <c r="H48" s="327"/>
      <c r="I48" s="328"/>
    </row>
    <row r="49" spans="1:9" ht="94.5">
      <c r="A49" s="259" t="s">
        <v>387</v>
      </c>
      <c r="B49" s="252" t="s">
        <v>514</v>
      </c>
      <c r="C49" s="249" t="s">
        <v>209</v>
      </c>
      <c r="D49" s="249" t="s">
        <v>519</v>
      </c>
      <c r="E49" s="245">
        <v>100</v>
      </c>
      <c r="F49" s="245">
        <v>100</v>
      </c>
      <c r="G49" s="245">
        <v>100</v>
      </c>
      <c r="H49" s="259" t="s">
        <v>465</v>
      </c>
      <c r="I49" s="259" t="s">
        <v>465</v>
      </c>
    </row>
    <row r="50" spans="1:9" ht="78.75">
      <c r="A50" s="243" t="s">
        <v>503</v>
      </c>
      <c r="B50" s="264" t="s">
        <v>504</v>
      </c>
      <c r="C50" s="249" t="s">
        <v>209</v>
      </c>
      <c r="D50" s="249" t="s">
        <v>519</v>
      </c>
      <c r="E50" s="245">
        <v>100</v>
      </c>
      <c r="F50" s="245">
        <v>100</v>
      </c>
      <c r="G50" s="245">
        <v>100</v>
      </c>
      <c r="H50" s="243" t="s">
        <v>465</v>
      </c>
      <c r="I50" s="243" t="s">
        <v>465</v>
      </c>
    </row>
    <row r="51" spans="1:9" ht="78.75">
      <c r="A51" s="249" t="s">
        <v>515</v>
      </c>
      <c r="B51" s="252" t="s">
        <v>506</v>
      </c>
      <c r="C51" s="249" t="s">
        <v>209</v>
      </c>
      <c r="D51" s="249" t="s">
        <v>519</v>
      </c>
      <c r="E51" s="249">
        <v>100</v>
      </c>
      <c r="F51" s="249">
        <v>100</v>
      </c>
      <c r="G51" s="249">
        <v>100</v>
      </c>
      <c r="H51" s="249">
        <v>100</v>
      </c>
      <c r="I51" s="249">
        <v>100</v>
      </c>
    </row>
    <row r="52" spans="1:9" ht="78.75">
      <c r="A52" s="265" t="s">
        <v>516</v>
      </c>
      <c r="B52" s="264" t="s">
        <v>508</v>
      </c>
      <c r="C52" s="245" t="s">
        <v>209</v>
      </c>
      <c r="D52" s="264" t="s">
        <v>520</v>
      </c>
      <c r="E52" s="267" t="s">
        <v>510</v>
      </c>
      <c r="F52" s="267" t="s">
        <v>510</v>
      </c>
      <c r="G52" s="267" t="s">
        <v>510</v>
      </c>
      <c r="H52" s="267" t="s">
        <v>510</v>
      </c>
      <c r="I52" s="267" t="s">
        <v>510</v>
      </c>
    </row>
  </sheetData>
  <mergeCells count="19">
    <mergeCell ref="A39:G39"/>
    <mergeCell ref="A41:G41"/>
    <mergeCell ref="A42:G42"/>
    <mergeCell ref="A47:I47"/>
    <mergeCell ref="A48:I48"/>
    <mergeCell ref="A37:G37"/>
    <mergeCell ref="F1:I1"/>
    <mergeCell ref="A10:I10"/>
    <mergeCell ref="A11:I11"/>
    <mergeCell ref="A13:A14"/>
    <mergeCell ref="B13:B14"/>
    <mergeCell ref="C13:C14"/>
    <mergeCell ref="D13:D14"/>
    <mergeCell ref="E13:I13"/>
    <mergeCell ref="A16:G16"/>
    <mergeCell ref="A21:G21"/>
    <mergeCell ref="A22:G22"/>
    <mergeCell ref="A25:G25"/>
    <mergeCell ref="A34:G34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G36"/>
  <sheetViews>
    <sheetView zoomScale="70" zoomScaleNormal="70" workbookViewId="0">
      <selection activeCell="E24" sqref="E24"/>
    </sheetView>
  </sheetViews>
  <sheetFormatPr defaultRowHeight="15.75"/>
  <cols>
    <col min="1" max="1" width="5.625" style="1" customWidth="1"/>
    <col min="2" max="2" width="20.125" style="1" customWidth="1"/>
    <col min="3" max="3" width="25.75" style="1" customWidth="1"/>
    <col min="4" max="4" width="26.625" style="1" customWidth="1"/>
    <col min="5" max="7" width="14.125" style="1" customWidth="1"/>
    <col min="8" max="16384" width="9" style="1"/>
  </cols>
  <sheetData>
    <row r="1" spans="1:7" ht="18.75">
      <c r="D1" s="2" t="s">
        <v>22</v>
      </c>
    </row>
    <row r="2" spans="1:7" ht="18.75">
      <c r="D2" s="2" t="s">
        <v>23</v>
      </c>
    </row>
    <row r="3" spans="1:7" ht="18.75">
      <c r="D3" s="2" t="s">
        <v>0</v>
      </c>
    </row>
    <row r="4" spans="1:7" ht="18.75">
      <c r="D4" s="2" t="s">
        <v>1</v>
      </c>
    </row>
    <row r="5" spans="1:7" ht="18.75">
      <c r="D5" s="2" t="s">
        <v>2</v>
      </c>
    </row>
    <row r="6" spans="1:7" ht="18.75">
      <c r="A6" s="3"/>
    </row>
    <row r="7" spans="1:7" ht="18.75">
      <c r="A7" s="3"/>
    </row>
    <row r="8" spans="1:7" ht="18.75">
      <c r="A8" s="3"/>
    </row>
    <row r="9" spans="1:7" ht="18.75">
      <c r="A9" s="3"/>
    </row>
    <row r="10" spans="1:7" ht="18.75">
      <c r="A10" s="330" t="s">
        <v>3</v>
      </c>
      <c r="B10" s="330"/>
      <c r="C10" s="330"/>
      <c r="D10" s="330"/>
      <c r="E10" s="330"/>
      <c r="F10" s="330"/>
      <c r="G10" s="330"/>
    </row>
    <row r="11" spans="1:7" ht="18.75">
      <c r="A11" s="330" t="s">
        <v>4</v>
      </c>
      <c r="B11" s="330"/>
      <c r="C11" s="330"/>
      <c r="D11" s="330"/>
      <c r="E11" s="330"/>
      <c r="F11" s="330"/>
      <c r="G11" s="330"/>
    </row>
    <row r="12" spans="1:7" ht="18.75">
      <c r="A12" s="3"/>
    </row>
    <row r="13" spans="1:7">
      <c r="A13" s="331" t="s">
        <v>55</v>
      </c>
      <c r="B13" s="331" t="s">
        <v>5</v>
      </c>
      <c r="C13" s="332" t="s">
        <v>24</v>
      </c>
      <c r="D13" s="331" t="s">
        <v>6</v>
      </c>
      <c r="E13" s="331" t="s">
        <v>7</v>
      </c>
      <c r="F13" s="331"/>
      <c r="G13" s="331"/>
    </row>
    <row r="14" spans="1:7" ht="47.25">
      <c r="A14" s="331"/>
      <c r="B14" s="331"/>
      <c r="C14" s="332"/>
      <c r="D14" s="331"/>
      <c r="E14" s="5" t="s">
        <v>8</v>
      </c>
      <c r="F14" s="5" t="s">
        <v>9</v>
      </c>
      <c r="G14" s="5" t="s">
        <v>10</v>
      </c>
    </row>
    <row r="15" spans="1:7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</row>
    <row r="16" spans="1:7" ht="31.5">
      <c r="A16" s="329"/>
      <c r="B16" s="329" t="s">
        <v>11</v>
      </c>
      <c r="C16" s="329" t="s">
        <v>12</v>
      </c>
      <c r="D16" s="6" t="s">
        <v>13</v>
      </c>
      <c r="E16" s="6"/>
      <c r="F16" s="6"/>
      <c r="G16" s="6"/>
    </row>
    <row r="17" spans="1:7">
      <c r="A17" s="329"/>
      <c r="B17" s="329"/>
      <c r="C17" s="329"/>
      <c r="D17" s="6" t="s">
        <v>14</v>
      </c>
      <c r="E17" s="6"/>
      <c r="F17" s="6"/>
      <c r="G17" s="6"/>
    </row>
    <row r="18" spans="1:7" ht="31.5">
      <c r="A18" s="329"/>
      <c r="B18" s="329"/>
      <c r="C18" s="329"/>
      <c r="D18" s="6" t="s">
        <v>15</v>
      </c>
      <c r="E18" s="6"/>
      <c r="F18" s="6"/>
      <c r="G18" s="6"/>
    </row>
    <row r="19" spans="1:7" ht="31.5">
      <c r="A19" s="329"/>
      <c r="B19" s="329"/>
      <c r="C19" s="329" t="s">
        <v>12</v>
      </c>
      <c r="D19" s="6" t="s">
        <v>13</v>
      </c>
      <c r="E19" s="6"/>
      <c r="F19" s="6"/>
      <c r="G19" s="6"/>
    </row>
    <row r="20" spans="1:7">
      <c r="A20" s="329"/>
      <c r="B20" s="329"/>
      <c r="C20" s="329"/>
      <c r="D20" s="6" t="s">
        <v>14</v>
      </c>
      <c r="E20" s="6"/>
      <c r="F20" s="6"/>
      <c r="G20" s="6"/>
    </row>
    <row r="21" spans="1:7" ht="31.5">
      <c r="A21" s="329"/>
      <c r="B21" s="329"/>
      <c r="C21" s="329"/>
      <c r="D21" s="6" t="s">
        <v>15</v>
      </c>
      <c r="E21" s="6"/>
      <c r="F21" s="6"/>
      <c r="G21" s="6"/>
    </row>
    <row r="22" spans="1:7" ht="94.5">
      <c r="A22" s="6"/>
      <c r="B22" s="6" t="s">
        <v>16</v>
      </c>
      <c r="C22" s="6"/>
      <c r="D22" s="6"/>
      <c r="E22" s="6"/>
      <c r="F22" s="6"/>
      <c r="G22" s="6"/>
    </row>
    <row r="23" spans="1:7" ht="31.5">
      <c r="A23" s="329"/>
      <c r="B23" s="329" t="s">
        <v>17</v>
      </c>
      <c r="C23" s="329" t="s">
        <v>12</v>
      </c>
      <c r="D23" s="6" t="s">
        <v>13</v>
      </c>
      <c r="E23" s="6"/>
      <c r="F23" s="6"/>
      <c r="G23" s="6"/>
    </row>
    <row r="24" spans="1:7">
      <c r="A24" s="329"/>
      <c r="B24" s="329"/>
      <c r="C24" s="329"/>
      <c r="D24" s="6" t="s">
        <v>14</v>
      </c>
      <c r="E24" s="6"/>
      <c r="F24" s="6"/>
      <c r="G24" s="6"/>
    </row>
    <row r="25" spans="1:7" ht="31.5">
      <c r="A25" s="329"/>
      <c r="B25" s="329"/>
      <c r="C25" s="329"/>
      <c r="D25" s="6" t="s">
        <v>15</v>
      </c>
      <c r="E25" s="6"/>
      <c r="F25" s="6"/>
      <c r="G25" s="6"/>
    </row>
    <row r="26" spans="1:7" ht="31.5">
      <c r="A26" s="329"/>
      <c r="B26" s="329"/>
      <c r="C26" s="329" t="s">
        <v>12</v>
      </c>
      <c r="D26" s="6" t="s">
        <v>13</v>
      </c>
      <c r="E26" s="6"/>
      <c r="F26" s="6"/>
      <c r="G26" s="6"/>
    </row>
    <row r="27" spans="1:7">
      <c r="A27" s="329"/>
      <c r="B27" s="329"/>
      <c r="C27" s="329"/>
      <c r="D27" s="6" t="s">
        <v>14</v>
      </c>
      <c r="E27" s="6"/>
      <c r="F27" s="6"/>
      <c r="G27" s="6"/>
    </row>
    <row r="28" spans="1:7" ht="31.5">
      <c r="A28" s="329"/>
      <c r="B28" s="329"/>
      <c r="C28" s="329"/>
      <c r="D28" s="6" t="s">
        <v>15</v>
      </c>
      <c r="E28" s="6"/>
      <c r="F28" s="6"/>
      <c r="G28" s="6"/>
    </row>
    <row r="29" spans="1:7" ht="94.5">
      <c r="A29" s="6"/>
      <c r="B29" s="6" t="s">
        <v>16</v>
      </c>
      <c r="C29" s="6"/>
      <c r="D29" s="6"/>
      <c r="E29" s="6"/>
      <c r="F29" s="6"/>
      <c r="G29" s="6"/>
    </row>
    <row r="30" spans="1:7" ht="47.25">
      <c r="A30" s="6"/>
      <c r="B30" s="6" t="s">
        <v>18</v>
      </c>
      <c r="C30" s="6"/>
      <c r="D30" s="6"/>
      <c r="E30" s="6"/>
      <c r="F30" s="6"/>
      <c r="G30" s="6"/>
    </row>
    <row r="31" spans="1:7" ht="94.5">
      <c r="A31" s="6"/>
      <c r="B31" s="6" t="s">
        <v>16</v>
      </c>
      <c r="C31" s="6"/>
      <c r="D31" s="6"/>
      <c r="E31" s="6"/>
      <c r="F31" s="6"/>
      <c r="G31" s="6"/>
    </row>
    <row r="32" spans="1:7" ht="18.75">
      <c r="A32" s="333" t="s">
        <v>25</v>
      </c>
      <c r="B32" s="333"/>
      <c r="C32" s="333"/>
      <c r="D32" s="333"/>
      <c r="E32" s="333"/>
      <c r="F32" s="333"/>
      <c r="G32" s="333"/>
    </row>
    <row r="33" spans="1:7" ht="18.75">
      <c r="A33" s="7"/>
      <c r="B33" s="7"/>
      <c r="C33" s="7"/>
      <c r="D33" s="7"/>
      <c r="E33" s="7"/>
      <c r="F33" s="7"/>
      <c r="G33" s="7"/>
    </row>
    <row r="34" spans="1:7" ht="18.75">
      <c r="A34" s="3"/>
    </row>
    <row r="35" spans="1:7" ht="43.5" customHeight="1">
      <c r="A35" s="334" t="s">
        <v>19</v>
      </c>
      <c r="B35" s="334"/>
      <c r="C35" s="334"/>
      <c r="D35" s="334"/>
      <c r="E35" s="334"/>
      <c r="F35" s="8" t="s">
        <v>20</v>
      </c>
      <c r="G35" s="9" t="s">
        <v>21</v>
      </c>
    </row>
    <row r="36" spans="1:7" ht="18.75">
      <c r="A36" s="10"/>
    </row>
  </sheetData>
  <mergeCells count="17">
    <mergeCell ref="A32:G32"/>
    <mergeCell ref="A35:E35"/>
    <mergeCell ref="A23:A28"/>
    <mergeCell ref="B23:B28"/>
    <mergeCell ref="C23:C25"/>
    <mergeCell ref="C26:C28"/>
    <mergeCell ref="A16:A21"/>
    <mergeCell ref="B16:B21"/>
    <mergeCell ref="C16:C18"/>
    <mergeCell ref="C19:C21"/>
    <mergeCell ref="A10:G10"/>
    <mergeCell ref="A11:G11"/>
    <mergeCell ref="A13:A14"/>
    <mergeCell ref="B13:B14"/>
    <mergeCell ref="C13:C14"/>
    <mergeCell ref="D13:D14"/>
    <mergeCell ref="E13:G13"/>
  </mergeCells>
  <pageMargins left="0.78740157480314965" right="0.78740157480314965" top="1.1811023622047245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view="pageBreakPreview" zoomScale="70" zoomScaleNormal="75" zoomScaleSheetLayoutView="70" workbookViewId="0">
      <selection activeCell="L19" sqref="L19"/>
    </sheetView>
  </sheetViews>
  <sheetFormatPr defaultRowHeight="15.75"/>
  <cols>
    <col min="1" max="1" width="6.375" style="12" customWidth="1"/>
    <col min="2" max="2" width="80.125" style="1" customWidth="1"/>
    <col min="3" max="3" width="11.75" style="1" customWidth="1"/>
    <col min="4" max="4" width="20.5" style="1" customWidth="1"/>
    <col min="5" max="6" width="5.625" style="1" customWidth="1"/>
    <col min="7" max="7" width="7.375" style="1" customWidth="1"/>
    <col min="8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18.75">
      <c r="F1" s="36" t="s">
        <v>39</v>
      </c>
      <c r="I1" s="188"/>
      <c r="J1" s="188"/>
      <c r="K1" s="188"/>
      <c r="L1" s="188"/>
    </row>
    <row r="2" spans="1:13" ht="18.75">
      <c r="F2" s="36" t="s">
        <v>40</v>
      </c>
      <c r="I2" s="188"/>
      <c r="J2" s="188"/>
      <c r="K2" s="188"/>
      <c r="L2" s="188"/>
    </row>
    <row r="3" spans="1:13" ht="18.75">
      <c r="F3" s="36" t="s">
        <v>41</v>
      </c>
      <c r="I3" s="188"/>
      <c r="J3" s="188"/>
      <c r="K3" s="188"/>
      <c r="L3" s="188"/>
    </row>
    <row r="8" spans="1:13" ht="18.75">
      <c r="A8" s="330" t="s">
        <v>26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</row>
    <row r="9" spans="1:13" ht="18.75">
      <c r="A9" s="330" t="s">
        <v>38</v>
      </c>
      <c r="B9" s="330"/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</row>
    <row r="10" spans="1:13" ht="18.75">
      <c r="A10" s="330" t="s">
        <v>36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30"/>
      <c r="L10" s="330"/>
      <c r="M10" s="330"/>
    </row>
    <row r="11" spans="1:13" ht="18.75">
      <c r="A11" s="330" t="s">
        <v>37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  <c r="M11" s="330"/>
    </row>
    <row r="12" spans="1:13" ht="18.75">
      <c r="A12" s="4"/>
    </row>
    <row r="13" spans="1:13" ht="18.75">
      <c r="A13" s="338" t="s">
        <v>55</v>
      </c>
      <c r="B13" s="338" t="s">
        <v>32</v>
      </c>
      <c r="C13" s="338" t="s">
        <v>27</v>
      </c>
      <c r="D13" s="338" t="s">
        <v>33</v>
      </c>
      <c r="E13" s="338" t="s">
        <v>34</v>
      </c>
      <c r="F13" s="338"/>
      <c r="G13" s="338"/>
      <c r="H13" s="338"/>
      <c r="I13" s="338"/>
      <c r="J13" s="338"/>
      <c r="K13" s="338"/>
      <c r="L13" s="338"/>
      <c r="M13" s="338"/>
    </row>
    <row r="14" spans="1:13" ht="95.25" customHeight="1">
      <c r="A14" s="338"/>
      <c r="B14" s="338"/>
      <c r="C14" s="338"/>
      <c r="D14" s="338"/>
      <c r="E14" s="331" t="s">
        <v>200</v>
      </c>
      <c r="F14" s="331" t="s">
        <v>201</v>
      </c>
      <c r="G14" s="332" t="s">
        <v>392</v>
      </c>
      <c r="H14" s="331" t="s">
        <v>202</v>
      </c>
      <c r="I14" s="331" t="s">
        <v>203</v>
      </c>
      <c r="J14" s="331" t="s">
        <v>204</v>
      </c>
      <c r="K14" s="338" t="s">
        <v>35</v>
      </c>
      <c r="L14" s="338"/>
      <c r="M14" s="338"/>
    </row>
    <row r="15" spans="1:13" ht="18.75">
      <c r="A15" s="338"/>
      <c r="B15" s="338"/>
      <c r="C15" s="338"/>
      <c r="D15" s="338"/>
      <c r="E15" s="331"/>
      <c r="F15" s="331"/>
      <c r="G15" s="332"/>
      <c r="H15" s="331"/>
      <c r="I15" s="331"/>
      <c r="J15" s="331"/>
      <c r="K15" s="37" t="s">
        <v>205</v>
      </c>
      <c r="L15" s="37" t="s">
        <v>206</v>
      </c>
      <c r="M15" s="37" t="s">
        <v>207</v>
      </c>
    </row>
    <row r="16" spans="1:13" ht="18.7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37">
        <v>12</v>
      </c>
      <c r="M16" s="11">
        <v>13</v>
      </c>
    </row>
    <row r="17" spans="1:13" ht="47.25" customHeight="1">
      <c r="A17" s="11"/>
      <c r="B17" s="339" t="s">
        <v>396</v>
      </c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</row>
    <row r="18" spans="1:13" ht="78.75">
      <c r="A18" s="13" t="s">
        <v>31</v>
      </c>
      <c r="B18" s="40" t="s">
        <v>208</v>
      </c>
      <c r="C18" s="37" t="s">
        <v>209</v>
      </c>
      <c r="D18" s="41">
        <v>86.6</v>
      </c>
      <c r="E18" s="41">
        <v>91.3</v>
      </c>
      <c r="F18" s="41">
        <v>100</v>
      </c>
      <c r="G18" s="41">
        <v>100</v>
      </c>
      <c r="H18" s="41">
        <v>100</v>
      </c>
      <c r="I18" s="41">
        <v>100</v>
      </c>
      <c r="J18" s="187">
        <v>100</v>
      </c>
      <c r="K18" s="187">
        <v>100</v>
      </c>
      <c r="L18" s="187">
        <v>100</v>
      </c>
      <c r="M18" s="187">
        <v>100</v>
      </c>
    </row>
    <row r="19" spans="1:13" ht="78.75">
      <c r="A19" s="13" t="s">
        <v>210</v>
      </c>
      <c r="B19" s="40" t="s">
        <v>211</v>
      </c>
      <c r="C19" s="37" t="s">
        <v>209</v>
      </c>
      <c r="D19" s="41" t="s">
        <v>212</v>
      </c>
      <c r="E19" s="41">
        <v>5</v>
      </c>
      <c r="F19" s="41">
        <v>30</v>
      </c>
      <c r="G19" s="41">
        <v>60</v>
      </c>
      <c r="H19" s="41">
        <v>60</v>
      </c>
      <c r="I19" s="41">
        <v>60</v>
      </c>
      <c r="J19" s="187">
        <v>60</v>
      </c>
      <c r="K19" s="187">
        <v>60</v>
      </c>
      <c r="L19" s="187">
        <v>60</v>
      </c>
      <c r="M19" s="187">
        <v>60</v>
      </c>
    </row>
    <row r="20" spans="1:13" ht="18.75">
      <c r="A20" s="11"/>
      <c r="B20" s="335" t="s">
        <v>385</v>
      </c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7"/>
    </row>
    <row r="21" spans="1:13" ht="47.25">
      <c r="A21" s="13" t="s">
        <v>386</v>
      </c>
      <c r="B21" s="181" t="s">
        <v>388</v>
      </c>
      <c r="C21" s="186" t="s">
        <v>389</v>
      </c>
      <c r="D21" s="41" t="s">
        <v>212</v>
      </c>
      <c r="E21" s="185">
        <v>112</v>
      </c>
      <c r="F21" s="185">
        <v>141</v>
      </c>
      <c r="G21" s="185">
        <v>124</v>
      </c>
      <c r="H21" s="185">
        <v>119</v>
      </c>
      <c r="I21" s="185">
        <v>119</v>
      </c>
      <c r="J21" s="185">
        <v>115</v>
      </c>
      <c r="K21" s="185">
        <v>115</v>
      </c>
      <c r="L21" s="185">
        <v>115</v>
      </c>
      <c r="M21" s="185">
        <v>115</v>
      </c>
    </row>
    <row r="22" spans="1:13" ht="18.75">
      <c r="A22" s="180"/>
      <c r="B22" s="335" t="s">
        <v>369</v>
      </c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7"/>
    </row>
    <row r="23" spans="1:13" ht="47.25">
      <c r="A23" s="13" t="s">
        <v>387</v>
      </c>
      <c r="B23" s="184" t="s">
        <v>390</v>
      </c>
      <c r="C23" s="186" t="s">
        <v>209</v>
      </c>
      <c r="D23" s="41" t="s">
        <v>212</v>
      </c>
      <c r="E23" s="185">
        <v>80</v>
      </c>
      <c r="F23" s="185">
        <v>80</v>
      </c>
      <c r="G23" s="185">
        <v>80</v>
      </c>
      <c r="H23" s="185">
        <v>80</v>
      </c>
      <c r="I23" s="185">
        <v>85</v>
      </c>
      <c r="J23" s="185">
        <v>90</v>
      </c>
      <c r="K23" s="185">
        <v>100</v>
      </c>
      <c r="L23" s="185">
        <v>100</v>
      </c>
      <c r="M23" s="185">
        <v>100</v>
      </c>
    </row>
    <row r="24" spans="1:13" ht="18.75">
      <c r="A24" s="182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</row>
    <row r="25" spans="1:13" ht="18.75">
      <c r="A25" s="4"/>
    </row>
    <row r="26" spans="1:13" ht="18.75">
      <c r="A26" s="4"/>
    </row>
  </sheetData>
  <mergeCells count="19">
    <mergeCell ref="K14:M14"/>
    <mergeCell ref="B17:M17"/>
    <mergeCell ref="B20:M20"/>
    <mergeCell ref="B22:M22"/>
    <mergeCell ref="A8:M8"/>
    <mergeCell ref="A9:M9"/>
    <mergeCell ref="A10:M10"/>
    <mergeCell ref="A11:M11"/>
    <mergeCell ref="A13:A15"/>
    <mergeCell ref="B13:B15"/>
    <mergeCell ref="C13:C15"/>
    <mergeCell ref="D13:D15"/>
    <mergeCell ref="E13:M13"/>
    <mergeCell ref="E14:E15"/>
    <mergeCell ref="F14:F15"/>
    <mergeCell ref="G14:G15"/>
    <mergeCell ref="H14:H15"/>
    <mergeCell ref="I14:I15"/>
    <mergeCell ref="J14:J15"/>
  </mergeCells>
  <pageMargins left="0.59" right="0.49" top="0.72" bottom="0.47" header="0.53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E26"/>
  <sheetViews>
    <sheetView zoomScale="75" zoomScaleNormal="75" zoomScaleSheetLayoutView="100" workbookViewId="0">
      <selection activeCell="F9" sqref="F9"/>
    </sheetView>
  </sheetViews>
  <sheetFormatPr defaultRowHeight="15.75"/>
  <cols>
    <col min="1" max="1" width="8" style="215" customWidth="1"/>
    <col min="2" max="2" width="34.75" style="215" customWidth="1"/>
    <col min="3" max="3" width="24.125" style="215" customWidth="1"/>
    <col min="4" max="4" width="21.5" style="215" customWidth="1"/>
    <col min="5" max="5" width="16.375" style="217" customWidth="1"/>
    <col min="6" max="256" width="9" style="1"/>
    <col min="257" max="257" width="8" style="1" customWidth="1"/>
    <col min="258" max="258" width="34.75" style="1" customWidth="1"/>
    <col min="259" max="259" width="24.125" style="1" customWidth="1"/>
    <col min="260" max="260" width="21.5" style="1" customWidth="1"/>
    <col min="261" max="261" width="16.375" style="1" customWidth="1"/>
    <col min="262" max="512" width="9" style="1"/>
    <col min="513" max="513" width="8" style="1" customWidth="1"/>
    <col min="514" max="514" width="34.75" style="1" customWidth="1"/>
    <col min="515" max="515" width="24.125" style="1" customWidth="1"/>
    <col min="516" max="516" width="21.5" style="1" customWidth="1"/>
    <col min="517" max="517" width="16.375" style="1" customWidth="1"/>
    <col min="518" max="768" width="9" style="1"/>
    <col min="769" max="769" width="8" style="1" customWidth="1"/>
    <col min="770" max="770" width="34.75" style="1" customWidth="1"/>
    <col min="771" max="771" width="24.125" style="1" customWidth="1"/>
    <col min="772" max="772" width="21.5" style="1" customWidth="1"/>
    <col min="773" max="773" width="16.375" style="1" customWidth="1"/>
    <col min="774" max="1024" width="9" style="1"/>
    <col min="1025" max="1025" width="8" style="1" customWidth="1"/>
    <col min="1026" max="1026" width="34.75" style="1" customWidth="1"/>
    <col min="1027" max="1027" width="24.125" style="1" customWidth="1"/>
    <col min="1028" max="1028" width="21.5" style="1" customWidth="1"/>
    <col min="1029" max="1029" width="16.375" style="1" customWidth="1"/>
    <col min="1030" max="1280" width="9" style="1"/>
    <col min="1281" max="1281" width="8" style="1" customWidth="1"/>
    <col min="1282" max="1282" width="34.75" style="1" customWidth="1"/>
    <col min="1283" max="1283" width="24.125" style="1" customWidth="1"/>
    <col min="1284" max="1284" width="21.5" style="1" customWidth="1"/>
    <col min="1285" max="1285" width="16.375" style="1" customWidth="1"/>
    <col min="1286" max="1536" width="9" style="1"/>
    <col min="1537" max="1537" width="8" style="1" customWidth="1"/>
    <col min="1538" max="1538" width="34.75" style="1" customWidth="1"/>
    <col min="1539" max="1539" width="24.125" style="1" customWidth="1"/>
    <col min="1540" max="1540" width="21.5" style="1" customWidth="1"/>
    <col min="1541" max="1541" width="16.375" style="1" customWidth="1"/>
    <col min="1542" max="1792" width="9" style="1"/>
    <col min="1793" max="1793" width="8" style="1" customWidth="1"/>
    <col min="1794" max="1794" width="34.75" style="1" customWidth="1"/>
    <col min="1795" max="1795" width="24.125" style="1" customWidth="1"/>
    <col min="1796" max="1796" width="21.5" style="1" customWidth="1"/>
    <col min="1797" max="1797" width="16.375" style="1" customWidth="1"/>
    <col min="1798" max="2048" width="9" style="1"/>
    <col min="2049" max="2049" width="8" style="1" customWidth="1"/>
    <col min="2050" max="2050" width="34.75" style="1" customWidth="1"/>
    <col min="2051" max="2051" width="24.125" style="1" customWidth="1"/>
    <col min="2052" max="2052" width="21.5" style="1" customWidth="1"/>
    <col min="2053" max="2053" width="16.375" style="1" customWidth="1"/>
    <col min="2054" max="2304" width="9" style="1"/>
    <col min="2305" max="2305" width="8" style="1" customWidth="1"/>
    <col min="2306" max="2306" width="34.75" style="1" customWidth="1"/>
    <col min="2307" max="2307" width="24.125" style="1" customWidth="1"/>
    <col min="2308" max="2308" width="21.5" style="1" customWidth="1"/>
    <col min="2309" max="2309" width="16.375" style="1" customWidth="1"/>
    <col min="2310" max="2560" width="9" style="1"/>
    <col min="2561" max="2561" width="8" style="1" customWidth="1"/>
    <col min="2562" max="2562" width="34.75" style="1" customWidth="1"/>
    <col min="2563" max="2563" width="24.125" style="1" customWidth="1"/>
    <col min="2564" max="2564" width="21.5" style="1" customWidth="1"/>
    <col min="2565" max="2565" width="16.375" style="1" customWidth="1"/>
    <col min="2566" max="2816" width="9" style="1"/>
    <col min="2817" max="2817" width="8" style="1" customWidth="1"/>
    <col min="2818" max="2818" width="34.75" style="1" customWidth="1"/>
    <col min="2819" max="2819" width="24.125" style="1" customWidth="1"/>
    <col min="2820" max="2820" width="21.5" style="1" customWidth="1"/>
    <col min="2821" max="2821" width="16.375" style="1" customWidth="1"/>
    <col min="2822" max="3072" width="9" style="1"/>
    <col min="3073" max="3073" width="8" style="1" customWidth="1"/>
    <col min="3074" max="3074" width="34.75" style="1" customWidth="1"/>
    <col min="3075" max="3075" width="24.125" style="1" customWidth="1"/>
    <col min="3076" max="3076" width="21.5" style="1" customWidth="1"/>
    <col min="3077" max="3077" width="16.375" style="1" customWidth="1"/>
    <col min="3078" max="3328" width="9" style="1"/>
    <col min="3329" max="3329" width="8" style="1" customWidth="1"/>
    <col min="3330" max="3330" width="34.75" style="1" customWidth="1"/>
    <col min="3331" max="3331" width="24.125" style="1" customWidth="1"/>
    <col min="3332" max="3332" width="21.5" style="1" customWidth="1"/>
    <col min="3333" max="3333" width="16.375" style="1" customWidth="1"/>
    <col min="3334" max="3584" width="9" style="1"/>
    <col min="3585" max="3585" width="8" style="1" customWidth="1"/>
    <col min="3586" max="3586" width="34.75" style="1" customWidth="1"/>
    <col min="3587" max="3587" width="24.125" style="1" customWidth="1"/>
    <col min="3588" max="3588" width="21.5" style="1" customWidth="1"/>
    <col min="3589" max="3589" width="16.375" style="1" customWidth="1"/>
    <col min="3590" max="3840" width="9" style="1"/>
    <col min="3841" max="3841" width="8" style="1" customWidth="1"/>
    <col min="3842" max="3842" width="34.75" style="1" customWidth="1"/>
    <col min="3843" max="3843" width="24.125" style="1" customWidth="1"/>
    <col min="3844" max="3844" width="21.5" style="1" customWidth="1"/>
    <col min="3845" max="3845" width="16.375" style="1" customWidth="1"/>
    <col min="3846" max="4096" width="9" style="1"/>
    <col min="4097" max="4097" width="8" style="1" customWidth="1"/>
    <col min="4098" max="4098" width="34.75" style="1" customWidth="1"/>
    <col min="4099" max="4099" width="24.125" style="1" customWidth="1"/>
    <col min="4100" max="4100" width="21.5" style="1" customWidth="1"/>
    <col min="4101" max="4101" width="16.375" style="1" customWidth="1"/>
    <col min="4102" max="4352" width="9" style="1"/>
    <col min="4353" max="4353" width="8" style="1" customWidth="1"/>
    <col min="4354" max="4354" width="34.75" style="1" customWidth="1"/>
    <col min="4355" max="4355" width="24.125" style="1" customWidth="1"/>
    <col min="4356" max="4356" width="21.5" style="1" customWidth="1"/>
    <col min="4357" max="4357" width="16.375" style="1" customWidth="1"/>
    <col min="4358" max="4608" width="9" style="1"/>
    <col min="4609" max="4609" width="8" style="1" customWidth="1"/>
    <col min="4610" max="4610" width="34.75" style="1" customWidth="1"/>
    <col min="4611" max="4611" width="24.125" style="1" customWidth="1"/>
    <col min="4612" max="4612" width="21.5" style="1" customWidth="1"/>
    <col min="4613" max="4613" width="16.375" style="1" customWidth="1"/>
    <col min="4614" max="4864" width="9" style="1"/>
    <col min="4865" max="4865" width="8" style="1" customWidth="1"/>
    <col min="4866" max="4866" width="34.75" style="1" customWidth="1"/>
    <col min="4867" max="4867" width="24.125" style="1" customWidth="1"/>
    <col min="4868" max="4868" width="21.5" style="1" customWidth="1"/>
    <col min="4869" max="4869" width="16.375" style="1" customWidth="1"/>
    <col min="4870" max="5120" width="9" style="1"/>
    <col min="5121" max="5121" width="8" style="1" customWidth="1"/>
    <col min="5122" max="5122" width="34.75" style="1" customWidth="1"/>
    <col min="5123" max="5123" width="24.125" style="1" customWidth="1"/>
    <col min="5124" max="5124" width="21.5" style="1" customWidth="1"/>
    <col min="5125" max="5125" width="16.375" style="1" customWidth="1"/>
    <col min="5126" max="5376" width="9" style="1"/>
    <col min="5377" max="5377" width="8" style="1" customWidth="1"/>
    <col min="5378" max="5378" width="34.75" style="1" customWidth="1"/>
    <col min="5379" max="5379" width="24.125" style="1" customWidth="1"/>
    <col min="5380" max="5380" width="21.5" style="1" customWidth="1"/>
    <col min="5381" max="5381" width="16.375" style="1" customWidth="1"/>
    <col min="5382" max="5632" width="9" style="1"/>
    <col min="5633" max="5633" width="8" style="1" customWidth="1"/>
    <col min="5634" max="5634" width="34.75" style="1" customWidth="1"/>
    <col min="5635" max="5635" width="24.125" style="1" customWidth="1"/>
    <col min="5636" max="5636" width="21.5" style="1" customWidth="1"/>
    <col min="5637" max="5637" width="16.375" style="1" customWidth="1"/>
    <col min="5638" max="5888" width="9" style="1"/>
    <col min="5889" max="5889" width="8" style="1" customWidth="1"/>
    <col min="5890" max="5890" width="34.75" style="1" customWidth="1"/>
    <col min="5891" max="5891" width="24.125" style="1" customWidth="1"/>
    <col min="5892" max="5892" width="21.5" style="1" customWidth="1"/>
    <col min="5893" max="5893" width="16.375" style="1" customWidth="1"/>
    <col min="5894" max="6144" width="9" style="1"/>
    <col min="6145" max="6145" width="8" style="1" customWidth="1"/>
    <col min="6146" max="6146" width="34.75" style="1" customWidth="1"/>
    <col min="6147" max="6147" width="24.125" style="1" customWidth="1"/>
    <col min="6148" max="6148" width="21.5" style="1" customWidth="1"/>
    <col min="6149" max="6149" width="16.375" style="1" customWidth="1"/>
    <col min="6150" max="6400" width="9" style="1"/>
    <col min="6401" max="6401" width="8" style="1" customWidth="1"/>
    <col min="6402" max="6402" width="34.75" style="1" customWidth="1"/>
    <col min="6403" max="6403" width="24.125" style="1" customWidth="1"/>
    <col min="6404" max="6404" width="21.5" style="1" customWidth="1"/>
    <col min="6405" max="6405" width="16.375" style="1" customWidth="1"/>
    <col min="6406" max="6656" width="9" style="1"/>
    <col min="6657" max="6657" width="8" style="1" customWidth="1"/>
    <col min="6658" max="6658" width="34.75" style="1" customWidth="1"/>
    <col min="6659" max="6659" width="24.125" style="1" customWidth="1"/>
    <col min="6660" max="6660" width="21.5" style="1" customWidth="1"/>
    <col min="6661" max="6661" width="16.375" style="1" customWidth="1"/>
    <col min="6662" max="6912" width="9" style="1"/>
    <col min="6913" max="6913" width="8" style="1" customWidth="1"/>
    <col min="6914" max="6914" width="34.75" style="1" customWidth="1"/>
    <col min="6915" max="6915" width="24.125" style="1" customWidth="1"/>
    <col min="6916" max="6916" width="21.5" style="1" customWidth="1"/>
    <col min="6917" max="6917" width="16.375" style="1" customWidth="1"/>
    <col min="6918" max="7168" width="9" style="1"/>
    <col min="7169" max="7169" width="8" style="1" customWidth="1"/>
    <col min="7170" max="7170" width="34.75" style="1" customWidth="1"/>
    <col min="7171" max="7171" width="24.125" style="1" customWidth="1"/>
    <col min="7172" max="7172" width="21.5" style="1" customWidth="1"/>
    <col min="7173" max="7173" width="16.375" style="1" customWidth="1"/>
    <col min="7174" max="7424" width="9" style="1"/>
    <col min="7425" max="7425" width="8" style="1" customWidth="1"/>
    <col min="7426" max="7426" width="34.75" style="1" customWidth="1"/>
    <col min="7427" max="7427" width="24.125" style="1" customWidth="1"/>
    <col min="7428" max="7428" width="21.5" style="1" customWidth="1"/>
    <col min="7429" max="7429" width="16.375" style="1" customWidth="1"/>
    <col min="7430" max="7680" width="9" style="1"/>
    <col min="7681" max="7681" width="8" style="1" customWidth="1"/>
    <col min="7682" max="7682" width="34.75" style="1" customWidth="1"/>
    <col min="7683" max="7683" width="24.125" style="1" customWidth="1"/>
    <col min="7684" max="7684" width="21.5" style="1" customWidth="1"/>
    <col min="7685" max="7685" width="16.375" style="1" customWidth="1"/>
    <col min="7686" max="7936" width="9" style="1"/>
    <col min="7937" max="7937" width="8" style="1" customWidth="1"/>
    <col min="7938" max="7938" width="34.75" style="1" customWidth="1"/>
    <col min="7939" max="7939" width="24.125" style="1" customWidth="1"/>
    <col min="7940" max="7940" width="21.5" style="1" customWidth="1"/>
    <col min="7941" max="7941" width="16.375" style="1" customWidth="1"/>
    <col min="7942" max="8192" width="9" style="1"/>
    <col min="8193" max="8193" width="8" style="1" customWidth="1"/>
    <col min="8194" max="8194" width="34.75" style="1" customWidth="1"/>
    <col min="8195" max="8195" width="24.125" style="1" customWidth="1"/>
    <col min="8196" max="8196" width="21.5" style="1" customWidth="1"/>
    <col min="8197" max="8197" width="16.375" style="1" customWidth="1"/>
    <col min="8198" max="8448" width="9" style="1"/>
    <col min="8449" max="8449" width="8" style="1" customWidth="1"/>
    <col min="8450" max="8450" width="34.75" style="1" customWidth="1"/>
    <col min="8451" max="8451" width="24.125" style="1" customWidth="1"/>
    <col min="8452" max="8452" width="21.5" style="1" customWidth="1"/>
    <col min="8453" max="8453" width="16.375" style="1" customWidth="1"/>
    <col min="8454" max="8704" width="9" style="1"/>
    <col min="8705" max="8705" width="8" style="1" customWidth="1"/>
    <col min="8706" max="8706" width="34.75" style="1" customWidth="1"/>
    <col min="8707" max="8707" width="24.125" style="1" customWidth="1"/>
    <col min="8708" max="8708" width="21.5" style="1" customWidth="1"/>
    <col min="8709" max="8709" width="16.375" style="1" customWidth="1"/>
    <col min="8710" max="8960" width="9" style="1"/>
    <col min="8961" max="8961" width="8" style="1" customWidth="1"/>
    <col min="8962" max="8962" width="34.75" style="1" customWidth="1"/>
    <col min="8963" max="8963" width="24.125" style="1" customWidth="1"/>
    <col min="8964" max="8964" width="21.5" style="1" customWidth="1"/>
    <col min="8965" max="8965" width="16.375" style="1" customWidth="1"/>
    <col min="8966" max="9216" width="9" style="1"/>
    <col min="9217" max="9217" width="8" style="1" customWidth="1"/>
    <col min="9218" max="9218" width="34.75" style="1" customWidth="1"/>
    <col min="9219" max="9219" width="24.125" style="1" customWidth="1"/>
    <col min="9220" max="9220" width="21.5" style="1" customWidth="1"/>
    <col min="9221" max="9221" width="16.375" style="1" customWidth="1"/>
    <col min="9222" max="9472" width="9" style="1"/>
    <col min="9473" max="9473" width="8" style="1" customWidth="1"/>
    <col min="9474" max="9474" width="34.75" style="1" customWidth="1"/>
    <col min="9475" max="9475" width="24.125" style="1" customWidth="1"/>
    <col min="9476" max="9476" width="21.5" style="1" customWidth="1"/>
    <col min="9477" max="9477" width="16.375" style="1" customWidth="1"/>
    <col min="9478" max="9728" width="9" style="1"/>
    <col min="9729" max="9729" width="8" style="1" customWidth="1"/>
    <col min="9730" max="9730" width="34.75" style="1" customWidth="1"/>
    <col min="9731" max="9731" width="24.125" style="1" customWidth="1"/>
    <col min="9732" max="9732" width="21.5" style="1" customWidth="1"/>
    <col min="9733" max="9733" width="16.375" style="1" customWidth="1"/>
    <col min="9734" max="9984" width="9" style="1"/>
    <col min="9985" max="9985" width="8" style="1" customWidth="1"/>
    <col min="9986" max="9986" width="34.75" style="1" customWidth="1"/>
    <col min="9987" max="9987" width="24.125" style="1" customWidth="1"/>
    <col min="9988" max="9988" width="21.5" style="1" customWidth="1"/>
    <col min="9989" max="9989" width="16.375" style="1" customWidth="1"/>
    <col min="9990" max="10240" width="9" style="1"/>
    <col min="10241" max="10241" width="8" style="1" customWidth="1"/>
    <col min="10242" max="10242" width="34.75" style="1" customWidth="1"/>
    <col min="10243" max="10243" width="24.125" style="1" customWidth="1"/>
    <col min="10244" max="10244" width="21.5" style="1" customWidth="1"/>
    <col min="10245" max="10245" width="16.375" style="1" customWidth="1"/>
    <col min="10246" max="10496" width="9" style="1"/>
    <col min="10497" max="10497" width="8" style="1" customWidth="1"/>
    <col min="10498" max="10498" width="34.75" style="1" customWidth="1"/>
    <col min="10499" max="10499" width="24.125" style="1" customWidth="1"/>
    <col min="10500" max="10500" width="21.5" style="1" customWidth="1"/>
    <col min="10501" max="10501" width="16.375" style="1" customWidth="1"/>
    <col min="10502" max="10752" width="9" style="1"/>
    <col min="10753" max="10753" width="8" style="1" customWidth="1"/>
    <col min="10754" max="10754" width="34.75" style="1" customWidth="1"/>
    <col min="10755" max="10755" width="24.125" style="1" customWidth="1"/>
    <col min="10756" max="10756" width="21.5" style="1" customWidth="1"/>
    <col min="10757" max="10757" width="16.375" style="1" customWidth="1"/>
    <col min="10758" max="11008" width="9" style="1"/>
    <col min="11009" max="11009" width="8" style="1" customWidth="1"/>
    <col min="11010" max="11010" width="34.75" style="1" customWidth="1"/>
    <col min="11011" max="11011" width="24.125" style="1" customWidth="1"/>
    <col min="11012" max="11012" width="21.5" style="1" customWidth="1"/>
    <col min="11013" max="11013" width="16.375" style="1" customWidth="1"/>
    <col min="11014" max="11264" width="9" style="1"/>
    <col min="11265" max="11265" width="8" style="1" customWidth="1"/>
    <col min="11266" max="11266" width="34.75" style="1" customWidth="1"/>
    <col min="11267" max="11267" width="24.125" style="1" customWidth="1"/>
    <col min="11268" max="11268" width="21.5" style="1" customWidth="1"/>
    <col min="11269" max="11269" width="16.375" style="1" customWidth="1"/>
    <col min="11270" max="11520" width="9" style="1"/>
    <col min="11521" max="11521" width="8" style="1" customWidth="1"/>
    <col min="11522" max="11522" width="34.75" style="1" customWidth="1"/>
    <col min="11523" max="11523" width="24.125" style="1" customWidth="1"/>
    <col min="11524" max="11524" width="21.5" style="1" customWidth="1"/>
    <col min="11525" max="11525" width="16.375" style="1" customWidth="1"/>
    <col min="11526" max="11776" width="9" style="1"/>
    <col min="11777" max="11777" width="8" style="1" customWidth="1"/>
    <col min="11778" max="11778" width="34.75" style="1" customWidth="1"/>
    <col min="11779" max="11779" width="24.125" style="1" customWidth="1"/>
    <col min="11780" max="11780" width="21.5" style="1" customWidth="1"/>
    <col min="11781" max="11781" width="16.375" style="1" customWidth="1"/>
    <col min="11782" max="12032" width="9" style="1"/>
    <col min="12033" max="12033" width="8" style="1" customWidth="1"/>
    <col min="12034" max="12034" width="34.75" style="1" customWidth="1"/>
    <col min="12035" max="12035" width="24.125" style="1" customWidth="1"/>
    <col min="12036" max="12036" width="21.5" style="1" customWidth="1"/>
    <col min="12037" max="12037" width="16.375" style="1" customWidth="1"/>
    <col min="12038" max="12288" width="9" style="1"/>
    <col min="12289" max="12289" width="8" style="1" customWidth="1"/>
    <col min="12290" max="12290" width="34.75" style="1" customWidth="1"/>
    <col min="12291" max="12291" width="24.125" style="1" customWidth="1"/>
    <col min="12292" max="12292" width="21.5" style="1" customWidth="1"/>
    <col min="12293" max="12293" width="16.375" style="1" customWidth="1"/>
    <col min="12294" max="12544" width="9" style="1"/>
    <col min="12545" max="12545" width="8" style="1" customWidth="1"/>
    <col min="12546" max="12546" width="34.75" style="1" customWidth="1"/>
    <col min="12547" max="12547" width="24.125" style="1" customWidth="1"/>
    <col min="12548" max="12548" width="21.5" style="1" customWidth="1"/>
    <col min="12549" max="12549" width="16.375" style="1" customWidth="1"/>
    <col min="12550" max="12800" width="9" style="1"/>
    <col min="12801" max="12801" width="8" style="1" customWidth="1"/>
    <col min="12802" max="12802" width="34.75" style="1" customWidth="1"/>
    <col min="12803" max="12803" width="24.125" style="1" customWidth="1"/>
    <col min="12804" max="12804" width="21.5" style="1" customWidth="1"/>
    <col min="12805" max="12805" width="16.375" style="1" customWidth="1"/>
    <col min="12806" max="13056" width="9" style="1"/>
    <col min="13057" max="13057" width="8" style="1" customWidth="1"/>
    <col min="13058" max="13058" width="34.75" style="1" customWidth="1"/>
    <col min="13059" max="13059" width="24.125" style="1" customWidth="1"/>
    <col min="13060" max="13060" width="21.5" style="1" customWidth="1"/>
    <col min="13061" max="13061" width="16.375" style="1" customWidth="1"/>
    <col min="13062" max="13312" width="9" style="1"/>
    <col min="13313" max="13313" width="8" style="1" customWidth="1"/>
    <col min="13314" max="13314" width="34.75" style="1" customWidth="1"/>
    <col min="13315" max="13315" width="24.125" style="1" customWidth="1"/>
    <col min="13316" max="13316" width="21.5" style="1" customWidth="1"/>
    <col min="13317" max="13317" width="16.375" style="1" customWidth="1"/>
    <col min="13318" max="13568" width="9" style="1"/>
    <col min="13569" max="13569" width="8" style="1" customWidth="1"/>
    <col min="13570" max="13570" width="34.75" style="1" customWidth="1"/>
    <col min="13571" max="13571" width="24.125" style="1" customWidth="1"/>
    <col min="13572" max="13572" width="21.5" style="1" customWidth="1"/>
    <col min="13573" max="13573" width="16.375" style="1" customWidth="1"/>
    <col min="13574" max="13824" width="9" style="1"/>
    <col min="13825" max="13825" width="8" style="1" customWidth="1"/>
    <col min="13826" max="13826" width="34.75" style="1" customWidth="1"/>
    <col min="13827" max="13827" width="24.125" style="1" customWidth="1"/>
    <col min="13828" max="13828" width="21.5" style="1" customWidth="1"/>
    <col min="13829" max="13829" width="16.375" style="1" customWidth="1"/>
    <col min="13830" max="14080" width="9" style="1"/>
    <col min="14081" max="14081" width="8" style="1" customWidth="1"/>
    <col min="14082" max="14082" width="34.75" style="1" customWidth="1"/>
    <col min="14083" max="14083" width="24.125" style="1" customWidth="1"/>
    <col min="14084" max="14084" width="21.5" style="1" customWidth="1"/>
    <col min="14085" max="14085" width="16.375" style="1" customWidth="1"/>
    <col min="14086" max="14336" width="9" style="1"/>
    <col min="14337" max="14337" width="8" style="1" customWidth="1"/>
    <col min="14338" max="14338" width="34.75" style="1" customWidth="1"/>
    <col min="14339" max="14339" width="24.125" style="1" customWidth="1"/>
    <col min="14340" max="14340" width="21.5" style="1" customWidth="1"/>
    <col min="14341" max="14341" width="16.375" style="1" customWidth="1"/>
    <col min="14342" max="14592" width="9" style="1"/>
    <col min="14593" max="14593" width="8" style="1" customWidth="1"/>
    <col min="14594" max="14594" width="34.75" style="1" customWidth="1"/>
    <col min="14595" max="14595" width="24.125" style="1" customWidth="1"/>
    <col min="14596" max="14596" width="21.5" style="1" customWidth="1"/>
    <col min="14597" max="14597" width="16.375" style="1" customWidth="1"/>
    <col min="14598" max="14848" width="9" style="1"/>
    <col min="14849" max="14849" width="8" style="1" customWidth="1"/>
    <col min="14850" max="14850" width="34.75" style="1" customWidth="1"/>
    <col min="14851" max="14851" width="24.125" style="1" customWidth="1"/>
    <col min="14852" max="14852" width="21.5" style="1" customWidth="1"/>
    <col min="14853" max="14853" width="16.375" style="1" customWidth="1"/>
    <col min="14854" max="15104" width="9" style="1"/>
    <col min="15105" max="15105" width="8" style="1" customWidth="1"/>
    <col min="15106" max="15106" width="34.75" style="1" customWidth="1"/>
    <col min="15107" max="15107" width="24.125" style="1" customWidth="1"/>
    <col min="15108" max="15108" width="21.5" style="1" customWidth="1"/>
    <col min="15109" max="15109" width="16.375" style="1" customWidth="1"/>
    <col min="15110" max="15360" width="9" style="1"/>
    <col min="15361" max="15361" width="8" style="1" customWidth="1"/>
    <col min="15362" max="15362" width="34.75" style="1" customWidth="1"/>
    <col min="15363" max="15363" width="24.125" style="1" customWidth="1"/>
    <col min="15364" max="15364" width="21.5" style="1" customWidth="1"/>
    <col min="15365" max="15365" width="16.375" style="1" customWidth="1"/>
    <col min="15366" max="15616" width="9" style="1"/>
    <col min="15617" max="15617" width="8" style="1" customWidth="1"/>
    <col min="15618" max="15618" width="34.75" style="1" customWidth="1"/>
    <col min="15619" max="15619" width="24.125" style="1" customWidth="1"/>
    <col min="15620" max="15620" width="21.5" style="1" customWidth="1"/>
    <col min="15621" max="15621" width="16.375" style="1" customWidth="1"/>
    <col min="15622" max="15872" width="9" style="1"/>
    <col min="15873" max="15873" width="8" style="1" customWidth="1"/>
    <col min="15874" max="15874" width="34.75" style="1" customWidth="1"/>
    <col min="15875" max="15875" width="24.125" style="1" customWidth="1"/>
    <col min="15876" max="15876" width="21.5" style="1" customWidth="1"/>
    <col min="15877" max="15877" width="16.375" style="1" customWidth="1"/>
    <col min="15878" max="16128" width="9" style="1"/>
    <col min="16129" max="16129" width="8" style="1" customWidth="1"/>
    <col min="16130" max="16130" width="34.75" style="1" customWidth="1"/>
    <col min="16131" max="16131" width="24.125" style="1" customWidth="1"/>
    <col min="16132" max="16132" width="21.5" style="1" customWidth="1"/>
    <col min="16133" max="16133" width="16.375" style="1" customWidth="1"/>
    <col min="16134" max="16384" width="9" style="1"/>
  </cols>
  <sheetData>
    <row r="1" spans="1:5" ht="20.25" customHeight="1">
      <c r="A1" s="214"/>
      <c r="B1" s="214"/>
      <c r="C1" s="214"/>
      <c r="D1" s="334" t="s">
        <v>50</v>
      </c>
      <c r="E1" s="334"/>
    </row>
    <row r="2" spans="1:5" ht="54" customHeight="1">
      <c r="A2" s="209"/>
      <c r="D2" s="343" t="s">
        <v>418</v>
      </c>
      <c r="E2" s="343"/>
    </row>
    <row r="3" spans="1:5" ht="21" customHeight="1">
      <c r="A3" s="209"/>
      <c r="D3" s="216"/>
    </row>
    <row r="4" spans="1:5" ht="18.75">
      <c r="A4" s="341" t="s">
        <v>3</v>
      </c>
      <c r="B4" s="341"/>
      <c r="C4" s="341"/>
      <c r="D4" s="341"/>
      <c r="E4" s="341"/>
    </row>
    <row r="5" spans="1:5" ht="18.75">
      <c r="A5" s="341" t="s">
        <v>51</v>
      </c>
      <c r="B5" s="341"/>
      <c r="C5" s="341"/>
      <c r="D5" s="341"/>
      <c r="E5" s="341"/>
    </row>
    <row r="6" spans="1:5" ht="18.75">
      <c r="A6" s="341" t="s">
        <v>52</v>
      </c>
      <c r="B6" s="341"/>
      <c r="C6" s="341"/>
      <c r="D6" s="341"/>
      <c r="E6" s="341"/>
    </row>
    <row r="7" spans="1:5" ht="18.75">
      <c r="A7" s="341" t="s">
        <v>53</v>
      </c>
      <c r="B7" s="341"/>
      <c r="C7" s="341"/>
      <c r="D7" s="341"/>
      <c r="E7" s="341"/>
    </row>
    <row r="8" spans="1:5" ht="18.75">
      <c r="A8" s="341" t="s">
        <v>54</v>
      </c>
      <c r="B8" s="341"/>
      <c r="C8" s="341"/>
      <c r="D8" s="341"/>
      <c r="E8" s="341"/>
    </row>
    <row r="9" spans="1:5" ht="18.75">
      <c r="A9" s="209"/>
    </row>
    <row r="10" spans="1:5" ht="63">
      <c r="A10" s="208" t="s">
        <v>55</v>
      </c>
      <c r="B10" s="208" t="s">
        <v>42</v>
      </c>
      <c r="C10" s="208" t="s">
        <v>43</v>
      </c>
      <c r="D10" s="208" t="s">
        <v>44</v>
      </c>
      <c r="E10" s="218" t="s">
        <v>45</v>
      </c>
    </row>
    <row r="11" spans="1:5">
      <c r="A11" s="208">
        <v>1</v>
      </c>
      <c r="B11" s="208">
        <v>2</v>
      </c>
      <c r="C11" s="208">
        <v>3</v>
      </c>
      <c r="D11" s="208">
        <v>4</v>
      </c>
      <c r="E11" s="218">
        <v>5</v>
      </c>
    </row>
    <row r="12" spans="1:5" ht="33" customHeight="1">
      <c r="A12" s="340" t="s">
        <v>419</v>
      </c>
      <c r="B12" s="340"/>
      <c r="C12" s="340"/>
      <c r="D12" s="340"/>
      <c r="E12" s="340"/>
    </row>
    <row r="13" spans="1:5" ht="36" customHeight="1">
      <c r="A13" s="340" t="s">
        <v>242</v>
      </c>
      <c r="B13" s="340"/>
      <c r="C13" s="340"/>
      <c r="D13" s="340"/>
      <c r="E13" s="340"/>
    </row>
    <row r="14" spans="1:5" ht="28.5" customHeight="1">
      <c r="A14" s="340" t="s">
        <v>243</v>
      </c>
      <c r="B14" s="340"/>
      <c r="C14" s="340"/>
      <c r="D14" s="340"/>
      <c r="E14" s="340"/>
    </row>
    <row r="15" spans="1:5" ht="164.25" customHeight="1">
      <c r="A15" s="219" t="s">
        <v>282</v>
      </c>
      <c r="B15" s="220" t="s">
        <v>283</v>
      </c>
      <c r="C15" s="24" t="s">
        <v>420</v>
      </c>
      <c r="D15" s="221" t="s">
        <v>517</v>
      </c>
      <c r="E15" s="222" t="s">
        <v>431</v>
      </c>
    </row>
    <row r="16" spans="1:5" ht="39.75" customHeight="1">
      <c r="A16" s="342" t="s">
        <v>297</v>
      </c>
      <c r="B16" s="342"/>
      <c r="C16" s="342"/>
      <c r="D16" s="342"/>
      <c r="E16" s="342"/>
    </row>
    <row r="17" spans="1:5" ht="82.5" customHeight="1">
      <c r="A17" s="223" t="s">
        <v>298</v>
      </c>
      <c r="B17" s="224" t="s">
        <v>299</v>
      </c>
      <c r="C17" s="24" t="s">
        <v>421</v>
      </c>
      <c r="D17" s="221" t="s">
        <v>517</v>
      </c>
      <c r="E17" s="225" t="s">
        <v>432</v>
      </c>
    </row>
    <row r="18" spans="1:5" ht="187.5" customHeight="1">
      <c r="A18" s="223" t="s">
        <v>422</v>
      </c>
      <c r="B18" s="224" t="s">
        <v>423</v>
      </c>
      <c r="C18" s="226" t="s">
        <v>424</v>
      </c>
      <c r="D18" s="221" t="s">
        <v>517</v>
      </c>
      <c r="E18" s="222" t="s">
        <v>433</v>
      </c>
    </row>
    <row r="19" spans="1:5" ht="39.75" customHeight="1">
      <c r="A19" s="340" t="s">
        <v>303</v>
      </c>
      <c r="B19" s="340"/>
      <c r="C19" s="340"/>
      <c r="D19" s="340"/>
      <c r="E19" s="340"/>
    </row>
    <row r="20" spans="1:5" ht="120.75" customHeight="1">
      <c r="A20" s="219" t="s">
        <v>304</v>
      </c>
      <c r="B20" s="226" t="s">
        <v>305</v>
      </c>
      <c r="C20" s="24" t="s">
        <v>425</v>
      </c>
      <c r="D20" s="221" t="s">
        <v>517</v>
      </c>
      <c r="E20" s="227" t="s">
        <v>434</v>
      </c>
    </row>
    <row r="21" spans="1:5" ht="86.25" customHeight="1">
      <c r="A21" s="223" t="s">
        <v>309</v>
      </c>
      <c r="B21" s="220" t="s">
        <v>310</v>
      </c>
      <c r="C21" s="226" t="s">
        <v>426</v>
      </c>
      <c r="D21" s="221" t="s">
        <v>517</v>
      </c>
      <c r="E21" s="228" t="s">
        <v>435</v>
      </c>
    </row>
    <row r="22" spans="1:5" ht="48.75" customHeight="1">
      <c r="A22" s="340" t="s">
        <v>427</v>
      </c>
      <c r="B22" s="340"/>
      <c r="C22" s="340"/>
      <c r="D22" s="340"/>
      <c r="E22" s="340"/>
    </row>
    <row r="23" spans="1:5" ht="51" customHeight="1">
      <c r="A23" s="340" t="s">
        <v>339</v>
      </c>
      <c r="B23" s="340"/>
      <c r="C23" s="340"/>
      <c r="D23" s="340"/>
      <c r="E23" s="340"/>
    </row>
    <row r="24" spans="1:5" ht="39.75" customHeight="1">
      <c r="A24" s="340" t="s">
        <v>428</v>
      </c>
      <c r="B24" s="340"/>
      <c r="C24" s="340"/>
      <c r="D24" s="340"/>
      <c r="E24" s="340"/>
    </row>
    <row r="25" spans="1:5" ht="108" customHeight="1">
      <c r="A25" s="229" t="s">
        <v>341</v>
      </c>
      <c r="B25" s="227" t="s">
        <v>342</v>
      </c>
      <c r="C25" s="230" t="s">
        <v>429</v>
      </c>
      <c r="D25" s="221" t="s">
        <v>517</v>
      </c>
      <c r="E25" s="231" t="s">
        <v>436</v>
      </c>
    </row>
    <row r="26" spans="1:5" ht="126">
      <c r="A26" s="229" t="s">
        <v>347</v>
      </c>
      <c r="B26" s="232" t="s">
        <v>348</v>
      </c>
      <c r="C26" s="230" t="s">
        <v>430</v>
      </c>
      <c r="D26" s="221" t="s">
        <v>225</v>
      </c>
      <c r="E26" s="231" t="s">
        <v>436</v>
      </c>
    </row>
  </sheetData>
  <mergeCells count="15">
    <mergeCell ref="A7:E7"/>
    <mergeCell ref="D1:E1"/>
    <mergeCell ref="D2:E2"/>
    <mergeCell ref="A4:E4"/>
    <mergeCell ref="A5:E5"/>
    <mergeCell ref="A6:E6"/>
    <mergeCell ref="A22:E22"/>
    <mergeCell ref="A23:E23"/>
    <mergeCell ref="A24:E24"/>
    <mergeCell ref="A8:E8"/>
    <mergeCell ref="A12:E12"/>
    <mergeCell ref="A13:E13"/>
    <mergeCell ref="A14:E14"/>
    <mergeCell ref="A16:E16"/>
    <mergeCell ref="A19:E19"/>
  </mergeCells>
  <pageMargins left="1.1811023622047245" right="0.23622047244094491" top="0.38" bottom="0.16" header="0.31496062992125984" footer="0.31496062992125984"/>
  <pageSetup paperSize="9" scale="78" fitToHeight="2" orientation="portrait" r:id="rId1"/>
  <rowBreaks count="1" manualBreakCount="1">
    <brk id="1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J86"/>
  <sheetViews>
    <sheetView view="pageBreakPreview" zoomScale="75" zoomScaleNormal="130" zoomScaleSheetLayoutView="75" workbookViewId="0">
      <selection activeCell="I26" sqref="I26"/>
    </sheetView>
  </sheetViews>
  <sheetFormatPr defaultRowHeight="18.75"/>
  <cols>
    <col min="1" max="1" width="5" style="17" customWidth="1"/>
    <col min="2" max="2" width="15.375" style="17" customWidth="1"/>
    <col min="3" max="3" width="12.5" style="17" customWidth="1"/>
    <col min="4" max="4" width="18" style="17" customWidth="1"/>
    <col min="5" max="5" width="11.25" style="17" customWidth="1"/>
    <col min="6" max="6" width="17" style="17" customWidth="1"/>
    <col min="7" max="7" width="17.5" style="17" customWidth="1"/>
    <col min="8" max="10" width="8.25" style="17" customWidth="1"/>
    <col min="11" max="16384" width="9" style="17"/>
  </cols>
  <sheetData>
    <row r="1" spans="1:10">
      <c r="A1" s="15" t="s">
        <v>78</v>
      </c>
    </row>
    <row r="2" spans="1:10">
      <c r="A2" s="15" t="s">
        <v>23</v>
      </c>
    </row>
    <row r="3" spans="1:10">
      <c r="A3" s="15" t="s">
        <v>0</v>
      </c>
    </row>
    <row r="4" spans="1:10">
      <c r="A4" s="15" t="s">
        <v>1</v>
      </c>
    </row>
    <row r="5" spans="1:10">
      <c r="A5" s="15" t="s">
        <v>2</v>
      </c>
    </row>
    <row r="6" spans="1:10">
      <c r="A6" s="14"/>
    </row>
    <row r="7" spans="1:10">
      <c r="A7" s="14"/>
    </row>
    <row r="8" spans="1:10">
      <c r="A8" s="14"/>
    </row>
    <row r="9" spans="1:10">
      <c r="A9" s="3"/>
    </row>
    <row r="10" spans="1:10">
      <c r="A10" s="330" t="s">
        <v>26</v>
      </c>
      <c r="B10" s="330"/>
      <c r="C10" s="330"/>
      <c r="D10" s="330"/>
      <c r="E10" s="330"/>
      <c r="F10" s="330"/>
      <c r="G10" s="330"/>
      <c r="H10" s="330"/>
      <c r="I10" s="330"/>
      <c r="J10" s="330"/>
    </row>
    <row r="11" spans="1:10">
      <c r="A11" s="330" t="s">
        <v>79</v>
      </c>
      <c r="B11" s="330"/>
      <c r="C11" s="330"/>
      <c r="D11" s="330"/>
      <c r="E11" s="330"/>
      <c r="F11" s="330"/>
      <c r="G11" s="330"/>
      <c r="H11" s="330"/>
      <c r="I11" s="330"/>
      <c r="J11" s="330"/>
    </row>
    <row r="12" spans="1:10">
      <c r="A12" s="330" t="s">
        <v>80</v>
      </c>
      <c r="B12" s="330"/>
      <c r="C12" s="330"/>
      <c r="D12" s="330"/>
      <c r="E12" s="330"/>
      <c r="F12" s="330"/>
      <c r="G12" s="330"/>
      <c r="H12" s="330"/>
      <c r="I12" s="330"/>
      <c r="J12" s="330"/>
    </row>
    <row r="13" spans="1:10">
      <c r="A13" s="330" t="s">
        <v>81</v>
      </c>
      <c r="B13" s="330"/>
      <c r="C13" s="330"/>
      <c r="D13" s="330"/>
      <c r="E13" s="330"/>
      <c r="F13" s="330"/>
      <c r="G13" s="330"/>
      <c r="H13" s="330"/>
      <c r="I13" s="330"/>
      <c r="J13" s="330"/>
    </row>
    <row r="14" spans="1:10">
      <c r="A14" s="3"/>
    </row>
    <row r="15" spans="1:10">
      <c r="J15" s="14" t="s">
        <v>56</v>
      </c>
    </row>
    <row r="16" spans="1:10" ht="45.75" customHeight="1">
      <c r="A16" s="331" t="s">
        <v>55</v>
      </c>
      <c r="B16" s="332" t="s">
        <v>83</v>
      </c>
      <c r="C16" s="331" t="s">
        <v>57</v>
      </c>
      <c r="D16" s="332" t="s">
        <v>84</v>
      </c>
      <c r="E16" s="331" t="s">
        <v>58</v>
      </c>
      <c r="F16" s="331" t="s">
        <v>59</v>
      </c>
      <c r="G16" s="332" t="s">
        <v>85</v>
      </c>
      <c r="H16" s="331" t="s">
        <v>60</v>
      </c>
      <c r="I16" s="331"/>
      <c r="J16" s="331"/>
    </row>
    <row r="17" spans="1:10" ht="80.25" customHeight="1">
      <c r="A17" s="331"/>
      <c r="B17" s="332"/>
      <c r="C17" s="331"/>
      <c r="D17" s="332"/>
      <c r="E17" s="331"/>
      <c r="F17" s="331"/>
      <c r="G17" s="332"/>
      <c r="H17" s="18" t="s">
        <v>8</v>
      </c>
      <c r="I17" s="18" t="s">
        <v>29</v>
      </c>
      <c r="J17" s="18" t="s">
        <v>30</v>
      </c>
    </row>
    <row r="18" spans="1:10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</row>
    <row r="19" spans="1:10">
      <c r="A19" s="6"/>
      <c r="B19" s="329" t="s">
        <v>61</v>
      </c>
      <c r="C19" s="329"/>
      <c r="D19" s="329"/>
      <c r="E19" s="329"/>
      <c r="F19" s="329"/>
      <c r="G19" s="329"/>
      <c r="H19" s="6"/>
      <c r="I19" s="6"/>
      <c r="J19" s="6"/>
    </row>
    <row r="20" spans="1:10">
      <c r="A20" s="6"/>
      <c r="B20" s="348" t="s">
        <v>62</v>
      </c>
      <c r="C20" s="348"/>
      <c r="D20" s="348"/>
      <c r="E20" s="348"/>
      <c r="F20" s="348"/>
      <c r="G20" s="348"/>
      <c r="H20" s="6"/>
      <c r="I20" s="6"/>
      <c r="J20" s="6"/>
    </row>
    <row r="21" spans="1:10">
      <c r="A21" s="6"/>
      <c r="B21" s="346" t="s">
        <v>63</v>
      </c>
      <c r="C21" s="346"/>
      <c r="D21" s="346"/>
      <c r="E21" s="346"/>
      <c r="F21" s="346"/>
      <c r="G21" s="346"/>
      <c r="H21" s="6"/>
      <c r="I21" s="6"/>
      <c r="J21" s="6"/>
    </row>
    <row r="22" spans="1:10">
      <c r="A22" s="6"/>
      <c r="B22" s="347" t="s">
        <v>86</v>
      </c>
      <c r="C22" s="347"/>
      <c r="D22" s="347"/>
      <c r="E22" s="347"/>
      <c r="F22" s="347"/>
      <c r="G22" s="347"/>
      <c r="H22" s="6"/>
      <c r="I22" s="6"/>
      <c r="J22" s="6"/>
    </row>
    <row r="23" spans="1:10">
      <c r="A23" s="6"/>
      <c r="B23" s="20" t="s">
        <v>64</v>
      </c>
      <c r="C23" s="20"/>
      <c r="D23" s="20"/>
      <c r="E23" s="20"/>
      <c r="F23" s="20"/>
      <c r="G23" s="20"/>
      <c r="H23" s="6"/>
      <c r="I23" s="6"/>
      <c r="J23" s="6"/>
    </row>
    <row r="24" spans="1:10">
      <c r="A24" s="6"/>
      <c r="B24" s="345" t="s">
        <v>65</v>
      </c>
      <c r="C24" s="345"/>
      <c r="D24" s="345"/>
      <c r="E24" s="345"/>
      <c r="F24" s="345"/>
      <c r="G24" s="345"/>
      <c r="H24" s="6"/>
      <c r="I24" s="6"/>
      <c r="J24" s="6"/>
    </row>
    <row r="25" spans="1:10">
      <c r="A25" s="6"/>
      <c r="B25" s="345" t="s">
        <v>66</v>
      </c>
      <c r="C25" s="345"/>
      <c r="D25" s="345"/>
      <c r="E25" s="345"/>
      <c r="F25" s="345"/>
      <c r="G25" s="345"/>
      <c r="H25" s="6"/>
      <c r="I25" s="6"/>
      <c r="J25" s="6"/>
    </row>
    <row r="26" spans="1:10">
      <c r="A26" s="6"/>
      <c r="B26" s="345" t="s">
        <v>67</v>
      </c>
      <c r="C26" s="345"/>
      <c r="D26" s="345"/>
      <c r="E26" s="345"/>
      <c r="F26" s="345"/>
      <c r="G26" s="345"/>
      <c r="H26" s="6"/>
      <c r="I26" s="6"/>
      <c r="J26" s="6"/>
    </row>
    <row r="27" spans="1:10">
      <c r="A27" s="6"/>
      <c r="B27" s="345" t="s">
        <v>68</v>
      </c>
      <c r="C27" s="345"/>
      <c r="D27" s="345"/>
      <c r="E27" s="345"/>
      <c r="F27" s="345"/>
      <c r="G27" s="345"/>
      <c r="H27" s="6"/>
      <c r="I27" s="6"/>
      <c r="J27" s="6"/>
    </row>
    <row r="28" spans="1:10">
      <c r="A28" s="6"/>
      <c r="B28" s="345" t="s">
        <v>69</v>
      </c>
      <c r="C28" s="345"/>
      <c r="D28" s="345"/>
      <c r="E28" s="345"/>
      <c r="F28" s="345"/>
      <c r="G28" s="345"/>
      <c r="H28" s="6"/>
      <c r="I28" s="6"/>
      <c r="J28" s="6"/>
    </row>
    <row r="29" spans="1:10">
      <c r="A29" s="6"/>
      <c r="B29" s="20" t="s">
        <v>70</v>
      </c>
      <c r="C29" s="20"/>
      <c r="D29" s="20"/>
      <c r="E29" s="20"/>
      <c r="F29" s="20"/>
      <c r="G29" s="20"/>
      <c r="H29" s="6"/>
      <c r="I29" s="6"/>
      <c r="J29" s="6"/>
    </row>
    <row r="30" spans="1:10">
      <c r="A30" s="6"/>
      <c r="B30" s="345" t="s">
        <v>65</v>
      </c>
      <c r="C30" s="345"/>
      <c r="D30" s="345"/>
      <c r="E30" s="345"/>
      <c r="F30" s="345"/>
      <c r="G30" s="345"/>
      <c r="H30" s="6"/>
      <c r="I30" s="6"/>
      <c r="J30" s="6"/>
    </row>
    <row r="31" spans="1:10">
      <c r="A31" s="6"/>
      <c r="B31" s="345" t="s">
        <v>66</v>
      </c>
      <c r="C31" s="345"/>
      <c r="D31" s="345"/>
      <c r="E31" s="345"/>
      <c r="F31" s="345"/>
      <c r="G31" s="345"/>
      <c r="H31" s="6"/>
      <c r="I31" s="6"/>
      <c r="J31" s="6"/>
    </row>
    <row r="32" spans="1:10">
      <c r="A32" s="6"/>
      <c r="B32" s="345" t="s">
        <v>67</v>
      </c>
      <c r="C32" s="345"/>
      <c r="D32" s="345"/>
      <c r="E32" s="345"/>
      <c r="F32" s="345"/>
      <c r="G32" s="345"/>
      <c r="H32" s="6"/>
      <c r="I32" s="6"/>
      <c r="J32" s="6"/>
    </row>
    <row r="33" spans="1:10">
      <c r="A33" s="6"/>
      <c r="B33" s="345" t="s">
        <v>68</v>
      </c>
      <c r="C33" s="345"/>
      <c r="D33" s="345"/>
      <c r="E33" s="345"/>
      <c r="F33" s="345"/>
      <c r="G33" s="345"/>
      <c r="H33" s="6"/>
      <c r="I33" s="6"/>
      <c r="J33" s="6"/>
    </row>
    <row r="34" spans="1:10">
      <c r="A34" s="6"/>
      <c r="B34" s="345" t="s">
        <v>69</v>
      </c>
      <c r="C34" s="345"/>
      <c r="D34" s="345"/>
      <c r="E34" s="345"/>
      <c r="F34" s="345"/>
      <c r="G34" s="345"/>
      <c r="H34" s="6"/>
      <c r="I34" s="6"/>
      <c r="J34" s="6"/>
    </row>
    <row r="35" spans="1:10">
      <c r="A35" s="6"/>
      <c r="B35" s="346" t="s">
        <v>71</v>
      </c>
      <c r="C35" s="346"/>
      <c r="D35" s="346"/>
      <c r="E35" s="346"/>
      <c r="F35" s="346"/>
      <c r="G35" s="346"/>
      <c r="H35" s="6"/>
      <c r="I35" s="6"/>
      <c r="J35" s="6"/>
    </row>
    <row r="36" spans="1:10">
      <c r="A36" s="6"/>
      <c r="B36" s="329" t="s">
        <v>14</v>
      </c>
      <c r="C36" s="329"/>
      <c r="D36" s="329"/>
      <c r="E36" s="329"/>
      <c r="F36" s="329"/>
      <c r="G36" s="329"/>
      <c r="H36" s="6"/>
      <c r="I36" s="6"/>
      <c r="J36" s="6"/>
    </row>
    <row r="37" spans="1:10">
      <c r="A37" s="6"/>
      <c r="B37" s="346" t="s">
        <v>72</v>
      </c>
      <c r="C37" s="346"/>
      <c r="D37" s="346"/>
      <c r="E37" s="346"/>
      <c r="F37" s="346"/>
      <c r="G37" s="346"/>
      <c r="H37" s="6"/>
      <c r="I37" s="6"/>
      <c r="J37" s="6"/>
    </row>
    <row r="38" spans="1:10">
      <c r="A38" s="6"/>
      <c r="B38" s="345" t="s">
        <v>65</v>
      </c>
      <c r="C38" s="345"/>
      <c r="D38" s="345"/>
      <c r="E38" s="345"/>
      <c r="F38" s="345"/>
      <c r="G38" s="345"/>
      <c r="H38" s="6"/>
      <c r="I38" s="6"/>
      <c r="J38" s="6"/>
    </row>
    <row r="39" spans="1:10">
      <c r="A39" s="6"/>
      <c r="B39" s="345" t="s">
        <v>66</v>
      </c>
      <c r="C39" s="345"/>
      <c r="D39" s="345"/>
      <c r="E39" s="345"/>
      <c r="F39" s="345"/>
      <c r="G39" s="345"/>
      <c r="H39" s="6"/>
      <c r="I39" s="6"/>
      <c r="J39" s="6"/>
    </row>
    <row r="40" spans="1:10">
      <c r="A40" s="6"/>
      <c r="B40" s="345" t="s">
        <v>67</v>
      </c>
      <c r="C40" s="345"/>
      <c r="D40" s="345"/>
      <c r="E40" s="345"/>
      <c r="F40" s="345"/>
      <c r="G40" s="345"/>
      <c r="H40" s="6"/>
      <c r="I40" s="6"/>
      <c r="J40" s="6"/>
    </row>
    <row r="41" spans="1:10">
      <c r="A41" s="6"/>
      <c r="B41" s="345" t="s">
        <v>68</v>
      </c>
      <c r="C41" s="345"/>
      <c r="D41" s="345"/>
      <c r="E41" s="345"/>
      <c r="F41" s="345"/>
      <c r="G41" s="345"/>
      <c r="H41" s="6"/>
      <c r="I41" s="6"/>
      <c r="J41" s="6"/>
    </row>
    <row r="42" spans="1:10">
      <c r="A42" s="6"/>
      <c r="B42" s="345" t="s">
        <v>69</v>
      </c>
      <c r="C42" s="345"/>
      <c r="D42" s="345"/>
      <c r="E42" s="345"/>
      <c r="F42" s="345"/>
      <c r="G42" s="345"/>
      <c r="H42" s="6"/>
      <c r="I42" s="6"/>
      <c r="J42" s="6"/>
    </row>
    <row r="43" spans="1:10">
      <c r="A43" s="6"/>
      <c r="B43" s="346" t="s">
        <v>73</v>
      </c>
      <c r="C43" s="346"/>
      <c r="D43" s="346"/>
      <c r="E43" s="346"/>
      <c r="F43" s="346"/>
      <c r="G43" s="346"/>
      <c r="H43" s="6"/>
      <c r="I43" s="6"/>
      <c r="J43" s="6"/>
    </row>
    <row r="44" spans="1:10">
      <c r="A44" s="6"/>
      <c r="B44" s="329" t="s">
        <v>14</v>
      </c>
      <c r="C44" s="329"/>
      <c r="D44" s="329"/>
      <c r="E44" s="329"/>
      <c r="F44" s="329"/>
      <c r="G44" s="329"/>
      <c r="H44" s="6"/>
      <c r="I44" s="6"/>
      <c r="J44" s="6"/>
    </row>
    <row r="45" spans="1:10">
      <c r="A45" s="6"/>
      <c r="B45" s="329" t="s">
        <v>74</v>
      </c>
      <c r="C45" s="329"/>
      <c r="D45" s="329"/>
      <c r="E45" s="329"/>
      <c r="F45" s="329"/>
      <c r="G45" s="329"/>
      <c r="H45" s="6"/>
      <c r="I45" s="6"/>
      <c r="J45" s="6"/>
    </row>
    <row r="46" spans="1:10">
      <c r="A46" s="6"/>
      <c r="B46" s="329" t="s">
        <v>14</v>
      </c>
      <c r="C46" s="329"/>
      <c r="D46" s="329"/>
      <c r="E46" s="329"/>
      <c r="F46" s="329"/>
      <c r="G46" s="329"/>
      <c r="H46" s="6"/>
      <c r="I46" s="6"/>
      <c r="J46" s="6"/>
    </row>
    <row r="47" spans="1:10">
      <c r="A47" s="6"/>
      <c r="B47" s="329" t="s">
        <v>75</v>
      </c>
      <c r="C47" s="329"/>
      <c r="D47" s="329"/>
      <c r="E47" s="329"/>
      <c r="F47" s="329"/>
      <c r="G47" s="329"/>
      <c r="H47" s="6"/>
      <c r="I47" s="6"/>
      <c r="J47" s="6"/>
    </row>
    <row r="48" spans="1:10">
      <c r="A48" s="6"/>
      <c r="B48" s="345" t="s">
        <v>65</v>
      </c>
      <c r="C48" s="345"/>
      <c r="D48" s="345"/>
      <c r="E48" s="345"/>
      <c r="F48" s="345"/>
      <c r="G48" s="345"/>
      <c r="H48" s="6"/>
      <c r="I48" s="6"/>
      <c r="J48" s="6"/>
    </row>
    <row r="49" spans="1:10">
      <c r="A49" s="6"/>
      <c r="B49" s="345" t="s">
        <v>66</v>
      </c>
      <c r="C49" s="345"/>
      <c r="D49" s="345"/>
      <c r="E49" s="345"/>
      <c r="F49" s="345"/>
      <c r="G49" s="345"/>
      <c r="H49" s="6"/>
      <c r="I49" s="6"/>
      <c r="J49" s="6"/>
    </row>
    <row r="50" spans="1:10">
      <c r="A50" s="6"/>
      <c r="B50" s="345" t="s">
        <v>67</v>
      </c>
      <c r="C50" s="345"/>
      <c r="D50" s="345"/>
      <c r="E50" s="345"/>
      <c r="F50" s="345"/>
      <c r="G50" s="345"/>
      <c r="H50" s="6"/>
      <c r="I50" s="6"/>
      <c r="J50" s="6"/>
    </row>
    <row r="51" spans="1:10">
      <c r="A51" s="6"/>
      <c r="B51" s="345" t="s">
        <v>68</v>
      </c>
      <c r="C51" s="345"/>
      <c r="D51" s="345"/>
      <c r="E51" s="345"/>
      <c r="F51" s="345"/>
      <c r="G51" s="345"/>
      <c r="H51" s="6"/>
      <c r="I51" s="6"/>
      <c r="J51" s="6"/>
    </row>
    <row r="52" spans="1:10">
      <c r="A52" s="6"/>
      <c r="B52" s="345" t="s">
        <v>69</v>
      </c>
      <c r="C52" s="345"/>
      <c r="D52" s="345"/>
      <c r="E52" s="345"/>
      <c r="F52" s="345"/>
      <c r="G52" s="345"/>
      <c r="H52" s="6"/>
      <c r="I52" s="6"/>
      <c r="J52" s="6"/>
    </row>
    <row r="53" spans="1:10">
      <c r="A53" s="6"/>
      <c r="B53" s="345" t="s">
        <v>65</v>
      </c>
      <c r="C53" s="345"/>
      <c r="D53" s="345"/>
      <c r="E53" s="345"/>
      <c r="F53" s="345"/>
      <c r="G53" s="345"/>
      <c r="H53" s="6"/>
      <c r="I53" s="6"/>
      <c r="J53" s="6"/>
    </row>
    <row r="54" spans="1:10">
      <c r="A54" s="6"/>
      <c r="B54" s="346" t="s">
        <v>62</v>
      </c>
      <c r="C54" s="346"/>
      <c r="D54" s="346"/>
      <c r="E54" s="346"/>
      <c r="F54" s="346"/>
      <c r="G54" s="346"/>
      <c r="H54" s="6"/>
      <c r="I54" s="6"/>
      <c r="J54" s="6"/>
    </row>
    <row r="55" spans="1:10">
      <c r="A55" s="6"/>
      <c r="B55" s="345" t="s">
        <v>65</v>
      </c>
      <c r="C55" s="345"/>
      <c r="D55" s="345"/>
      <c r="E55" s="345"/>
      <c r="F55" s="345"/>
      <c r="G55" s="345"/>
      <c r="H55" s="6"/>
      <c r="I55" s="6"/>
      <c r="J55" s="6"/>
    </row>
    <row r="56" spans="1:10">
      <c r="A56" s="6"/>
      <c r="B56" s="345" t="s">
        <v>66</v>
      </c>
      <c r="C56" s="345"/>
      <c r="D56" s="345"/>
      <c r="E56" s="345"/>
      <c r="F56" s="345"/>
      <c r="G56" s="345"/>
      <c r="H56" s="6"/>
      <c r="I56" s="6"/>
      <c r="J56" s="6"/>
    </row>
    <row r="57" spans="1:10">
      <c r="A57" s="6"/>
      <c r="B57" s="345" t="s">
        <v>67</v>
      </c>
      <c r="C57" s="345"/>
      <c r="D57" s="345"/>
      <c r="E57" s="345"/>
      <c r="F57" s="345"/>
      <c r="G57" s="345"/>
      <c r="H57" s="6"/>
      <c r="I57" s="6"/>
      <c r="J57" s="6"/>
    </row>
    <row r="58" spans="1:10">
      <c r="A58" s="6"/>
      <c r="B58" s="345" t="s">
        <v>68</v>
      </c>
      <c r="C58" s="345"/>
      <c r="D58" s="345"/>
      <c r="E58" s="345"/>
      <c r="F58" s="345"/>
      <c r="G58" s="345"/>
      <c r="H58" s="6"/>
      <c r="I58" s="6"/>
      <c r="J58" s="6"/>
    </row>
    <row r="59" spans="1:10">
      <c r="A59" s="6"/>
      <c r="B59" s="345" t="s">
        <v>69</v>
      </c>
      <c r="C59" s="345"/>
      <c r="D59" s="345"/>
      <c r="E59" s="345"/>
      <c r="F59" s="345"/>
      <c r="G59" s="345"/>
      <c r="H59" s="6"/>
      <c r="I59" s="6"/>
      <c r="J59" s="6"/>
    </row>
    <row r="60" spans="1:10">
      <c r="A60" s="6"/>
      <c r="B60" s="346" t="s">
        <v>74</v>
      </c>
      <c r="C60" s="346"/>
      <c r="D60" s="346"/>
      <c r="E60" s="346"/>
      <c r="F60" s="346"/>
      <c r="G60" s="346"/>
      <c r="H60" s="6"/>
      <c r="I60" s="6"/>
      <c r="J60" s="6"/>
    </row>
    <row r="61" spans="1:10">
      <c r="A61" s="6"/>
      <c r="B61" s="329" t="s">
        <v>14</v>
      </c>
      <c r="C61" s="329"/>
      <c r="D61" s="329"/>
      <c r="E61" s="329"/>
      <c r="F61" s="329"/>
      <c r="G61" s="329"/>
      <c r="H61" s="6"/>
      <c r="I61" s="6"/>
      <c r="J61" s="6"/>
    </row>
    <row r="62" spans="1:10">
      <c r="A62" s="6"/>
      <c r="B62" s="329" t="s">
        <v>76</v>
      </c>
      <c r="C62" s="329"/>
      <c r="D62" s="329"/>
      <c r="E62" s="329"/>
      <c r="F62" s="329"/>
      <c r="G62" s="329"/>
      <c r="H62" s="6"/>
      <c r="I62" s="6"/>
      <c r="J62" s="6"/>
    </row>
    <row r="63" spans="1:10">
      <c r="A63" s="6"/>
      <c r="B63" s="329" t="s">
        <v>14</v>
      </c>
      <c r="C63" s="329"/>
      <c r="D63" s="329"/>
      <c r="E63" s="329"/>
      <c r="F63" s="329"/>
      <c r="G63" s="329"/>
      <c r="H63" s="6"/>
      <c r="I63" s="6"/>
      <c r="J63" s="6"/>
    </row>
    <row r="64" spans="1:10">
      <c r="A64" s="6"/>
      <c r="B64" s="329" t="s">
        <v>77</v>
      </c>
      <c r="C64" s="329"/>
      <c r="D64" s="329"/>
      <c r="E64" s="329"/>
      <c r="F64" s="329"/>
      <c r="G64" s="329"/>
      <c r="H64" s="6"/>
      <c r="I64" s="6"/>
      <c r="J64" s="6"/>
    </row>
    <row r="65" spans="1:10">
      <c r="A65" s="6"/>
      <c r="B65" s="345" t="s">
        <v>65</v>
      </c>
      <c r="C65" s="345"/>
      <c r="D65" s="345"/>
      <c r="E65" s="345"/>
      <c r="F65" s="345"/>
      <c r="G65" s="345"/>
      <c r="H65" s="6"/>
      <c r="I65" s="6"/>
      <c r="J65" s="6"/>
    </row>
    <row r="66" spans="1:10">
      <c r="A66" s="6"/>
      <c r="B66" s="345" t="s">
        <v>66</v>
      </c>
      <c r="C66" s="345"/>
      <c r="D66" s="345"/>
      <c r="E66" s="345"/>
      <c r="F66" s="345"/>
      <c r="G66" s="345"/>
      <c r="H66" s="6"/>
      <c r="I66" s="6"/>
      <c r="J66" s="6"/>
    </row>
    <row r="67" spans="1:10">
      <c r="A67" s="6"/>
      <c r="B67" s="345" t="s">
        <v>67</v>
      </c>
      <c r="C67" s="345"/>
      <c r="D67" s="345"/>
      <c r="E67" s="345"/>
      <c r="F67" s="345"/>
      <c r="G67" s="345"/>
      <c r="H67" s="6"/>
      <c r="I67" s="6"/>
      <c r="J67" s="6"/>
    </row>
    <row r="68" spans="1:10">
      <c r="A68" s="6"/>
      <c r="B68" s="345" t="s">
        <v>68</v>
      </c>
      <c r="C68" s="345"/>
      <c r="D68" s="345"/>
      <c r="E68" s="345"/>
      <c r="F68" s="345"/>
      <c r="G68" s="345"/>
      <c r="H68" s="6"/>
      <c r="I68" s="6"/>
      <c r="J68" s="6"/>
    </row>
    <row r="69" spans="1:10">
      <c r="A69" s="6"/>
      <c r="B69" s="345" t="s">
        <v>69</v>
      </c>
      <c r="C69" s="345"/>
      <c r="D69" s="345"/>
      <c r="E69" s="345"/>
      <c r="F69" s="345"/>
      <c r="G69" s="345"/>
      <c r="H69" s="6"/>
      <c r="I69" s="6"/>
      <c r="J69" s="6"/>
    </row>
    <row r="70" spans="1:10">
      <c r="A70" s="6"/>
      <c r="B70" s="345" t="s">
        <v>65</v>
      </c>
      <c r="C70" s="345"/>
      <c r="D70" s="345"/>
      <c r="E70" s="345"/>
      <c r="F70" s="345"/>
      <c r="G70" s="345"/>
      <c r="H70" s="6"/>
      <c r="I70" s="6"/>
      <c r="J70" s="6"/>
    </row>
    <row r="71" spans="1:10">
      <c r="A71" s="6"/>
      <c r="B71" s="346" t="s">
        <v>62</v>
      </c>
      <c r="C71" s="346"/>
      <c r="D71" s="346"/>
      <c r="E71" s="346"/>
      <c r="F71" s="346"/>
      <c r="G71" s="346"/>
      <c r="H71" s="6"/>
      <c r="I71" s="6"/>
      <c r="J71" s="6"/>
    </row>
    <row r="72" spans="1:10">
      <c r="A72" s="6"/>
      <c r="B72" s="345" t="s">
        <v>65</v>
      </c>
      <c r="C72" s="345"/>
      <c r="D72" s="345"/>
      <c r="E72" s="345"/>
      <c r="F72" s="345"/>
      <c r="G72" s="345"/>
      <c r="H72" s="6"/>
      <c r="I72" s="6"/>
      <c r="J72" s="6"/>
    </row>
    <row r="73" spans="1:10">
      <c r="A73" s="6"/>
      <c r="B73" s="345" t="s">
        <v>67</v>
      </c>
      <c r="C73" s="345"/>
      <c r="D73" s="345"/>
      <c r="E73" s="345"/>
      <c r="F73" s="345"/>
      <c r="G73" s="345"/>
      <c r="H73" s="6"/>
      <c r="I73" s="6"/>
      <c r="J73" s="6"/>
    </row>
    <row r="74" spans="1:10">
      <c r="A74" s="6"/>
      <c r="B74" s="345" t="s">
        <v>66</v>
      </c>
      <c r="C74" s="345"/>
      <c r="D74" s="345"/>
      <c r="E74" s="345"/>
      <c r="F74" s="345"/>
      <c r="G74" s="345"/>
      <c r="H74" s="6"/>
      <c r="I74" s="6"/>
      <c r="J74" s="6"/>
    </row>
    <row r="75" spans="1:10">
      <c r="A75" s="6"/>
      <c r="B75" s="345" t="s">
        <v>68</v>
      </c>
      <c r="C75" s="345"/>
      <c r="D75" s="345"/>
      <c r="E75" s="345"/>
      <c r="F75" s="345"/>
      <c r="G75" s="345"/>
      <c r="H75" s="6"/>
      <c r="I75" s="6"/>
      <c r="J75" s="6"/>
    </row>
    <row r="76" spans="1:10">
      <c r="A76" s="6"/>
      <c r="B76" s="345" t="s">
        <v>69</v>
      </c>
      <c r="C76" s="345"/>
      <c r="D76" s="345"/>
      <c r="E76" s="345"/>
      <c r="F76" s="345"/>
      <c r="G76" s="345"/>
      <c r="H76" s="6"/>
      <c r="I76" s="6"/>
      <c r="J76" s="6"/>
    </row>
    <row r="77" spans="1:10">
      <c r="A77" s="6"/>
      <c r="B77" s="346" t="s">
        <v>74</v>
      </c>
      <c r="C77" s="346"/>
      <c r="D77" s="346"/>
      <c r="E77" s="346"/>
      <c r="F77" s="346"/>
      <c r="G77" s="346"/>
      <c r="H77" s="6"/>
      <c r="I77" s="6"/>
      <c r="J77" s="6"/>
    </row>
    <row r="78" spans="1:10">
      <c r="A78" s="6"/>
      <c r="B78" s="329" t="s">
        <v>14</v>
      </c>
      <c r="C78" s="329"/>
      <c r="D78" s="329"/>
      <c r="E78" s="329"/>
      <c r="F78" s="329"/>
      <c r="G78" s="329"/>
      <c r="H78" s="6"/>
      <c r="I78" s="6"/>
      <c r="J78" s="6"/>
    </row>
    <row r="79" spans="1:10">
      <c r="A79" s="3"/>
    </row>
    <row r="80" spans="1:10" s="19" customFormat="1" ht="41.25" customHeight="1">
      <c r="A80" s="344" t="s">
        <v>87</v>
      </c>
      <c r="B80" s="344"/>
      <c r="C80" s="344"/>
      <c r="D80" s="344"/>
      <c r="E80" s="344"/>
      <c r="F80" s="344"/>
      <c r="G80" s="344"/>
      <c r="H80" s="344"/>
      <c r="I80" s="344"/>
      <c r="J80" s="344"/>
    </row>
    <row r="81" spans="1:10" s="19" customFormat="1" ht="34.5" customHeight="1">
      <c r="A81" s="344" t="s">
        <v>88</v>
      </c>
      <c r="B81" s="344"/>
      <c r="C81" s="344"/>
      <c r="D81" s="344"/>
      <c r="E81" s="344"/>
      <c r="F81" s="344"/>
      <c r="G81" s="344"/>
      <c r="H81" s="344"/>
      <c r="I81" s="344"/>
      <c r="J81" s="344"/>
    </row>
    <row r="82" spans="1:10" s="19" customFormat="1" ht="22.5" customHeight="1">
      <c r="A82" s="344" t="s">
        <v>89</v>
      </c>
      <c r="B82" s="344"/>
      <c r="C82" s="344"/>
      <c r="D82" s="344"/>
      <c r="E82" s="344"/>
      <c r="F82" s="344"/>
      <c r="G82" s="344"/>
      <c r="H82" s="344"/>
      <c r="I82" s="344"/>
      <c r="J82" s="344"/>
    </row>
    <row r="83" spans="1:10" s="19" customFormat="1" ht="126.75" customHeight="1">
      <c r="A83" s="344" t="s">
        <v>90</v>
      </c>
      <c r="B83" s="344"/>
      <c r="C83" s="344"/>
      <c r="D83" s="344"/>
      <c r="E83" s="344"/>
      <c r="F83" s="344"/>
      <c r="G83" s="344"/>
      <c r="H83" s="344"/>
      <c r="I83" s="344"/>
      <c r="J83" s="344"/>
    </row>
    <row r="84" spans="1:10">
      <c r="A84" s="3"/>
    </row>
    <row r="85" spans="1:10">
      <c r="A85" s="3"/>
    </row>
    <row r="86" spans="1:10">
      <c r="A86" s="3"/>
    </row>
  </sheetData>
  <mergeCells count="74">
    <mergeCell ref="A16:A17"/>
    <mergeCell ref="B16:B17"/>
    <mergeCell ref="C16:C17"/>
    <mergeCell ref="D16:D17"/>
    <mergeCell ref="E16:E17"/>
    <mergeCell ref="G16:G17"/>
    <mergeCell ref="H16:J16"/>
    <mergeCell ref="B19:G19"/>
    <mergeCell ref="B20:G20"/>
    <mergeCell ref="B21:G21"/>
    <mergeCell ref="F16:F17"/>
    <mergeCell ref="B22:G22"/>
    <mergeCell ref="B24:G24"/>
    <mergeCell ref="B25:G25"/>
    <mergeCell ref="B26:G26"/>
    <mergeCell ref="B27:G27"/>
    <mergeCell ref="B39:G39"/>
    <mergeCell ref="B28:G28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51:G51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63:G63"/>
    <mergeCell ref="B52:G52"/>
    <mergeCell ref="B53:G53"/>
    <mergeCell ref="B54:G54"/>
    <mergeCell ref="B55:G55"/>
    <mergeCell ref="B56:G56"/>
    <mergeCell ref="B57:G57"/>
    <mergeCell ref="B71:G71"/>
    <mergeCell ref="B72:G72"/>
    <mergeCell ref="B73:G73"/>
    <mergeCell ref="B74:G74"/>
    <mergeCell ref="B75:G75"/>
    <mergeCell ref="A10:J10"/>
    <mergeCell ref="A11:J11"/>
    <mergeCell ref="A12:J12"/>
    <mergeCell ref="A13:J13"/>
    <mergeCell ref="B70:G70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A80:J80"/>
    <mergeCell ref="A81:J81"/>
    <mergeCell ref="A82:J82"/>
    <mergeCell ref="A83:J83"/>
    <mergeCell ref="B76:G76"/>
    <mergeCell ref="B77:G77"/>
    <mergeCell ref="B78:G78"/>
  </mergeCells>
  <pageMargins left="1.1811023622047245" right="0.24" top="0.78740157480314965" bottom="0.78740157480314965" header="0.31496062992125984" footer="0.31496062992125984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1:O30"/>
  <sheetViews>
    <sheetView view="pageBreakPreview" zoomScale="80" zoomScaleSheetLayoutView="80" workbookViewId="0">
      <selection activeCell="K10" sqref="K10"/>
    </sheetView>
  </sheetViews>
  <sheetFormatPr defaultRowHeight="15.75"/>
  <cols>
    <col min="1" max="1" width="9" style="42"/>
    <col min="2" max="2" width="16.25" style="42" customWidth="1"/>
    <col min="3" max="3" width="19.375" style="42" customWidth="1"/>
    <col min="4" max="4" width="22" style="42" customWidth="1"/>
    <col min="5" max="8" width="9" style="42"/>
    <col min="9" max="11" width="13.5" style="42" customWidth="1"/>
    <col min="12" max="12" width="14.875" style="42" customWidth="1"/>
    <col min="13" max="257" width="9" style="42"/>
    <col min="258" max="258" width="16.25" style="42" customWidth="1"/>
    <col min="259" max="259" width="19.375" style="42" customWidth="1"/>
    <col min="260" max="260" width="22" style="42" customWidth="1"/>
    <col min="261" max="264" width="9" style="42"/>
    <col min="265" max="267" width="13.5" style="42" customWidth="1"/>
    <col min="268" max="268" width="14.875" style="42" customWidth="1"/>
    <col min="269" max="513" width="9" style="42"/>
    <col min="514" max="514" width="16.25" style="42" customWidth="1"/>
    <col min="515" max="515" width="19.375" style="42" customWidth="1"/>
    <col min="516" max="516" width="22" style="42" customWidth="1"/>
    <col min="517" max="520" width="9" style="42"/>
    <col min="521" max="523" width="13.5" style="42" customWidth="1"/>
    <col min="524" max="524" width="14.875" style="42" customWidth="1"/>
    <col min="525" max="769" width="9" style="42"/>
    <col min="770" max="770" width="16.25" style="42" customWidth="1"/>
    <col min="771" max="771" width="19.375" style="42" customWidth="1"/>
    <col min="772" max="772" width="22" style="42" customWidth="1"/>
    <col min="773" max="776" width="9" style="42"/>
    <col min="777" max="779" width="13.5" style="42" customWidth="1"/>
    <col min="780" max="780" width="14.875" style="42" customWidth="1"/>
    <col min="781" max="1025" width="9" style="42"/>
    <col min="1026" max="1026" width="16.25" style="42" customWidth="1"/>
    <col min="1027" max="1027" width="19.375" style="42" customWidth="1"/>
    <col min="1028" max="1028" width="22" style="42" customWidth="1"/>
    <col min="1029" max="1032" width="9" style="42"/>
    <col min="1033" max="1035" width="13.5" style="42" customWidth="1"/>
    <col min="1036" max="1036" width="14.875" style="42" customWidth="1"/>
    <col min="1037" max="1281" width="9" style="42"/>
    <col min="1282" max="1282" width="16.25" style="42" customWidth="1"/>
    <col min="1283" max="1283" width="19.375" style="42" customWidth="1"/>
    <col min="1284" max="1284" width="22" style="42" customWidth="1"/>
    <col min="1285" max="1288" width="9" style="42"/>
    <col min="1289" max="1291" width="13.5" style="42" customWidth="1"/>
    <col min="1292" max="1292" width="14.875" style="42" customWidth="1"/>
    <col min="1293" max="1537" width="9" style="42"/>
    <col min="1538" max="1538" width="16.25" style="42" customWidth="1"/>
    <col min="1539" max="1539" width="19.375" style="42" customWidth="1"/>
    <col min="1540" max="1540" width="22" style="42" customWidth="1"/>
    <col min="1541" max="1544" width="9" style="42"/>
    <col min="1545" max="1547" width="13.5" style="42" customWidth="1"/>
    <col min="1548" max="1548" width="14.875" style="42" customWidth="1"/>
    <col min="1549" max="1793" width="9" style="42"/>
    <col min="1794" max="1794" width="16.25" style="42" customWidth="1"/>
    <col min="1795" max="1795" width="19.375" style="42" customWidth="1"/>
    <col min="1796" max="1796" width="22" style="42" customWidth="1"/>
    <col min="1797" max="1800" width="9" style="42"/>
    <col min="1801" max="1803" width="13.5" style="42" customWidth="1"/>
    <col min="1804" max="1804" width="14.875" style="42" customWidth="1"/>
    <col min="1805" max="2049" width="9" style="42"/>
    <col min="2050" max="2050" width="16.25" style="42" customWidth="1"/>
    <col min="2051" max="2051" width="19.375" style="42" customWidth="1"/>
    <col min="2052" max="2052" width="22" style="42" customWidth="1"/>
    <col min="2053" max="2056" width="9" style="42"/>
    <col min="2057" max="2059" width="13.5" style="42" customWidth="1"/>
    <col min="2060" max="2060" width="14.875" style="42" customWidth="1"/>
    <col min="2061" max="2305" width="9" style="42"/>
    <col min="2306" max="2306" width="16.25" style="42" customWidth="1"/>
    <col min="2307" max="2307" width="19.375" style="42" customWidth="1"/>
    <col min="2308" max="2308" width="22" style="42" customWidth="1"/>
    <col min="2309" max="2312" width="9" style="42"/>
    <col min="2313" max="2315" width="13.5" style="42" customWidth="1"/>
    <col min="2316" max="2316" width="14.875" style="42" customWidth="1"/>
    <col min="2317" max="2561" width="9" style="42"/>
    <col min="2562" max="2562" width="16.25" style="42" customWidth="1"/>
    <col min="2563" max="2563" width="19.375" style="42" customWidth="1"/>
    <col min="2564" max="2564" width="22" style="42" customWidth="1"/>
    <col min="2565" max="2568" width="9" style="42"/>
    <col min="2569" max="2571" width="13.5" style="42" customWidth="1"/>
    <col min="2572" max="2572" width="14.875" style="42" customWidth="1"/>
    <col min="2573" max="2817" width="9" style="42"/>
    <col min="2818" max="2818" width="16.25" style="42" customWidth="1"/>
    <col min="2819" max="2819" width="19.375" style="42" customWidth="1"/>
    <col min="2820" max="2820" width="22" style="42" customWidth="1"/>
    <col min="2821" max="2824" width="9" style="42"/>
    <col min="2825" max="2827" width="13.5" style="42" customWidth="1"/>
    <col min="2828" max="2828" width="14.875" style="42" customWidth="1"/>
    <col min="2829" max="3073" width="9" style="42"/>
    <col min="3074" max="3074" width="16.25" style="42" customWidth="1"/>
    <col min="3075" max="3075" width="19.375" style="42" customWidth="1"/>
    <col min="3076" max="3076" width="22" style="42" customWidth="1"/>
    <col min="3077" max="3080" width="9" style="42"/>
    <col min="3081" max="3083" width="13.5" style="42" customWidth="1"/>
    <col min="3084" max="3084" width="14.875" style="42" customWidth="1"/>
    <col min="3085" max="3329" width="9" style="42"/>
    <col min="3330" max="3330" width="16.25" style="42" customWidth="1"/>
    <col min="3331" max="3331" width="19.375" style="42" customWidth="1"/>
    <col min="3332" max="3332" width="22" style="42" customWidth="1"/>
    <col min="3333" max="3336" width="9" style="42"/>
    <col min="3337" max="3339" width="13.5" style="42" customWidth="1"/>
    <col min="3340" max="3340" width="14.875" style="42" customWidth="1"/>
    <col min="3341" max="3585" width="9" style="42"/>
    <col min="3586" max="3586" width="16.25" style="42" customWidth="1"/>
    <col min="3587" max="3587" width="19.375" style="42" customWidth="1"/>
    <col min="3588" max="3588" width="22" style="42" customWidth="1"/>
    <col min="3589" max="3592" width="9" style="42"/>
    <col min="3593" max="3595" width="13.5" style="42" customWidth="1"/>
    <col min="3596" max="3596" width="14.875" style="42" customWidth="1"/>
    <col min="3597" max="3841" width="9" style="42"/>
    <col min="3842" max="3842" width="16.25" style="42" customWidth="1"/>
    <col min="3843" max="3843" width="19.375" style="42" customWidth="1"/>
    <col min="3844" max="3844" width="22" style="42" customWidth="1"/>
    <col min="3845" max="3848" width="9" style="42"/>
    <col min="3849" max="3851" width="13.5" style="42" customWidth="1"/>
    <col min="3852" max="3852" width="14.875" style="42" customWidth="1"/>
    <col min="3853" max="4097" width="9" style="42"/>
    <col min="4098" max="4098" width="16.25" style="42" customWidth="1"/>
    <col min="4099" max="4099" width="19.375" style="42" customWidth="1"/>
    <col min="4100" max="4100" width="22" style="42" customWidth="1"/>
    <col min="4101" max="4104" width="9" style="42"/>
    <col min="4105" max="4107" width="13.5" style="42" customWidth="1"/>
    <col min="4108" max="4108" width="14.875" style="42" customWidth="1"/>
    <col min="4109" max="4353" width="9" style="42"/>
    <col min="4354" max="4354" width="16.25" style="42" customWidth="1"/>
    <col min="4355" max="4355" width="19.375" style="42" customWidth="1"/>
    <col min="4356" max="4356" width="22" style="42" customWidth="1"/>
    <col min="4357" max="4360" width="9" style="42"/>
    <col min="4361" max="4363" width="13.5" style="42" customWidth="1"/>
    <col min="4364" max="4364" width="14.875" style="42" customWidth="1"/>
    <col min="4365" max="4609" width="9" style="42"/>
    <col min="4610" max="4610" width="16.25" style="42" customWidth="1"/>
    <col min="4611" max="4611" width="19.375" style="42" customWidth="1"/>
    <col min="4612" max="4612" width="22" style="42" customWidth="1"/>
    <col min="4613" max="4616" width="9" style="42"/>
    <col min="4617" max="4619" width="13.5" style="42" customWidth="1"/>
    <col min="4620" max="4620" width="14.875" style="42" customWidth="1"/>
    <col min="4621" max="4865" width="9" style="42"/>
    <col min="4866" max="4866" width="16.25" style="42" customWidth="1"/>
    <col min="4867" max="4867" width="19.375" style="42" customWidth="1"/>
    <col min="4868" max="4868" width="22" style="42" customWidth="1"/>
    <col min="4869" max="4872" width="9" style="42"/>
    <col min="4873" max="4875" width="13.5" style="42" customWidth="1"/>
    <col min="4876" max="4876" width="14.875" style="42" customWidth="1"/>
    <col min="4877" max="5121" width="9" style="42"/>
    <col min="5122" max="5122" width="16.25" style="42" customWidth="1"/>
    <col min="5123" max="5123" width="19.375" style="42" customWidth="1"/>
    <col min="5124" max="5124" width="22" style="42" customWidth="1"/>
    <col min="5125" max="5128" width="9" style="42"/>
    <col min="5129" max="5131" width="13.5" style="42" customWidth="1"/>
    <col min="5132" max="5132" width="14.875" style="42" customWidth="1"/>
    <col min="5133" max="5377" width="9" style="42"/>
    <col min="5378" max="5378" width="16.25" style="42" customWidth="1"/>
    <col min="5379" max="5379" width="19.375" style="42" customWidth="1"/>
    <col min="5380" max="5380" width="22" style="42" customWidth="1"/>
    <col min="5381" max="5384" width="9" style="42"/>
    <col min="5385" max="5387" width="13.5" style="42" customWidth="1"/>
    <col min="5388" max="5388" width="14.875" style="42" customWidth="1"/>
    <col min="5389" max="5633" width="9" style="42"/>
    <col min="5634" max="5634" width="16.25" style="42" customWidth="1"/>
    <col min="5635" max="5635" width="19.375" style="42" customWidth="1"/>
    <col min="5636" max="5636" width="22" style="42" customWidth="1"/>
    <col min="5637" max="5640" width="9" style="42"/>
    <col min="5641" max="5643" width="13.5" style="42" customWidth="1"/>
    <col min="5644" max="5644" width="14.875" style="42" customWidth="1"/>
    <col min="5645" max="5889" width="9" style="42"/>
    <col min="5890" max="5890" width="16.25" style="42" customWidth="1"/>
    <col min="5891" max="5891" width="19.375" style="42" customWidth="1"/>
    <col min="5892" max="5892" width="22" style="42" customWidth="1"/>
    <col min="5893" max="5896" width="9" style="42"/>
    <col min="5897" max="5899" width="13.5" style="42" customWidth="1"/>
    <col min="5900" max="5900" width="14.875" style="42" customWidth="1"/>
    <col min="5901" max="6145" width="9" style="42"/>
    <col min="6146" max="6146" width="16.25" style="42" customWidth="1"/>
    <col min="6147" max="6147" width="19.375" style="42" customWidth="1"/>
    <col min="6148" max="6148" width="22" style="42" customWidth="1"/>
    <col min="6149" max="6152" width="9" style="42"/>
    <col min="6153" max="6155" width="13.5" style="42" customWidth="1"/>
    <col min="6156" max="6156" width="14.875" style="42" customWidth="1"/>
    <col min="6157" max="6401" width="9" style="42"/>
    <col min="6402" max="6402" width="16.25" style="42" customWidth="1"/>
    <col min="6403" max="6403" width="19.375" style="42" customWidth="1"/>
    <col min="6404" max="6404" width="22" style="42" customWidth="1"/>
    <col min="6405" max="6408" width="9" style="42"/>
    <col min="6409" max="6411" width="13.5" style="42" customWidth="1"/>
    <col min="6412" max="6412" width="14.875" style="42" customWidth="1"/>
    <col min="6413" max="6657" width="9" style="42"/>
    <col min="6658" max="6658" width="16.25" style="42" customWidth="1"/>
    <col min="6659" max="6659" width="19.375" style="42" customWidth="1"/>
    <col min="6660" max="6660" width="22" style="42" customWidth="1"/>
    <col min="6661" max="6664" width="9" style="42"/>
    <col min="6665" max="6667" width="13.5" style="42" customWidth="1"/>
    <col min="6668" max="6668" width="14.875" style="42" customWidth="1"/>
    <col min="6669" max="6913" width="9" style="42"/>
    <col min="6914" max="6914" width="16.25" style="42" customWidth="1"/>
    <col min="6915" max="6915" width="19.375" style="42" customWidth="1"/>
    <col min="6916" max="6916" width="22" style="42" customWidth="1"/>
    <col min="6917" max="6920" width="9" style="42"/>
    <col min="6921" max="6923" width="13.5" style="42" customWidth="1"/>
    <col min="6924" max="6924" width="14.875" style="42" customWidth="1"/>
    <col min="6925" max="7169" width="9" style="42"/>
    <col min="7170" max="7170" width="16.25" style="42" customWidth="1"/>
    <col min="7171" max="7171" width="19.375" style="42" customWidth="1"/>
    <col min="7172" max="7172" width="22" style="42" customWidth="1"/>
    <col min="7173" max="7176" width="9" style="42"/>
    <col min="7177" max="7179" width="13.5" style="42" customWidth="1"/>
    <col min="7180" max="7180" width="14.875" style="42" customWidth="1"/>
    <col min="7181" max="7425" width="9" style="42"/>
    <col min="7426" max="7426" width="16.25" style="42" customWidth="1"/>
    <col min="7427" max="7427" width="19.375" style="42" customWidth="1"/>
    <col min="7428" max="7428" width="22" style="42" customWidth="1"/>
    <col min="7429" max="7432" width="9" style="42"/>
    <col min="7433" max="7435" width="13.5" style="42" customWidth="1"/>
    <col min="7436" max="7436" width="14.875" style="42" customWidth="1"/>
    <col min="7437" max="7681" width="9" style="42"/>
    <col min="7682" max="7682" width="16.25" style="42" customWidth="1"/>
    <col min="7683" max="7683" width="19.375" style="42" customWidth="1"/>
    <col min="7684" max="7684" width="22" style="42" customWidth="1"/>
    <col min="7685" max="7688" width="9" style="42"/>
    <col min="7689" max="7691" width="13.5" style="42" customWidth="1"/>
    <col min="7692" max="7692" width="14.875" style="42" customWidth="1"/>
    <col min="7693" max="7937" width="9" style="42"/>
    <col min="7938" max="7938" width="16.25" style="42" customWidth="1"/>
    <col min="7939" max="7939" width="19.375" style="42" customWidth="1"/>
    <col min="7940" max="7940" width="22" style="42" customWidth="1"/>
    <col min="7941" max="7944" width="9" style="42"/>
    <col min="7945" max="7947" width="13.5" style="42" customWidth="1"/>
    <col min="7948" max="7948" width="14.875" style="42" customWidth="1"/>
    <col min="7949" max="8193" width="9" style="42"/>
    <col min="8194" max="8194" width="16.25" style="42" customWidth="1"/>
    <col min="8195" max="8195" width="19.375" style="42" customWidth="1"/>
    <col min="8196" max="8196" width="22" style="42" customWidth="1"/>
    <col min="8197" max="8200" width="9" style="42"/>
    <col min="8201" max="8203" width="13.5" style="42" customWidth="1"/>
    <col min="8204" max="8204" width="14.875" style="42" customWidth="1"/>
    <col min="8205" max="8449" width="9" style="42"/>
    <col min="8450" max="8450" width="16.25" style="42" customWidth="1"/>
    <col min="8451" max="8451" width="19.375" style="42" customWidth="1"/>
    <col min="8452" max="8452" width="22" style="42" customWidth="1"/>
    <col min="8453" max="8456" width="9" style="42"/>
    <col min="8457" max="8459" width="13.5" style="42" customWidth="1"/>
    <col min="8460" max="8460" width="14.875" style="42" customWidth="1"/>
    <col min="8461" max="8705" width="9" style="42"/>
    <col min="8706" max="8706" width="16.25" style="42" customWidth="1"/>
    <col min="8707" max="8707" width="19.375" style="42" customWidth="1"/>
    <col min="8708" max="8708" width="22" style="42" customWidth="1"/>
    <col min="8709" max="8712" width="9" style="42"/>
    <col min="8713" max="8715" width="13.5" style="42" customWidth="1"/>
    <col min="8716" max="8716" width="14.875" style="42" customWidth="1"/>
    <col min="8717" max="8961" width="9" style="42"/>
    <col min="8962" max="8962" width="16.25" style="42" customWidth="1"/>
    <col min="8963" max="8963" width="19.375" style="42" customWidth="1"/>
    <col min="8964" max="8964" width="22" style="42" customWidth="1"/>
    <col min="8965" max="8968" width="9" style="42"/>
    <col min="8969" max="8971" width="13.5" style="42" customWidth="1"/>
    <col min="8972" max="8972" width="14.875" style="42" customWidth="1"/>
    <col min="8973" max="9217" width="9" style="42"/>
    <col min="9218" max="9218" width="16.25" style="42" customWidth="1"/>
    <col min="9219" max="9219" width="19.375" style="42" customWidth="1"/>
    <col min="9220" max="9220" width="22" style="42" customWidth="1"/>
    <col min="9221" max="9224" width="9" style="42"/>
    <col min="9225" max="9227" width="13.5" style="42" customWidth="1"/>
    <col min="9228" max="9228" width="14.875" style="42" customWidth="1"/>
    <col min="9229" max="9473" width="9" style="42"/>
    <col min="9474" max="9474" width="16.25" style="42" customWidth="1"/>
    <col min="9475" max="9475" width="19.375" style="42" customWidth="1"/>
    <col min="9476" max="9476" width="22" style="42" customWidth="1"/>
    <col min="9477" max="9480" width="9" style="42"/>
    <col min="9481" max="9483" width="13.5" style="42" customWidth="1"/>
    <col min="9484" max="9484" width="14.875" style="42" customWidth="1"/>
    <col min="9485" max="9729" width="9" style="42"/>
    <col min="9730" max="9730" width="16.25" style="42" customWidth="1"/>
    <col min="9731" max="9731" width="19.375" style="42" customWidth="1"/>
    <col min="9732" max="9732" width="22" style="42" customWidth="1"/>
    <col min="9733" max="9736" width="9" style="42"/>
    <col min="9737" max="9739" width="13.5" style="42" customWidth="1"/>
    <col min="9740" max="9740" width="14.875" style="42" customWidth="1"/>
    <col min="9741" max="9985" width="9" style="42"/>
    <col min="9986" max="9986" width="16.25" style="42" customWidth="1"/>
    <col min="9987" max="9987" width="19.375" style="42" customWidth="1"/>
    <col min="9988" max="9988" width="22" style="42" customWidth="1"/>
    <col min="9989" max="9992" width="9" style="42"/>
    <col min="9993" max="9995" width="13.5" style="42" customWidth="1"/>
    <col min="9996" max="9996" width="14.875" style="42" customWidth="1"/>
    <col min="9997" max="10241" width="9" style="42"/>
    <col min="10242" max="10242" width="16.25" style="42" customWidth="1"/>
    <col min="10243" max="10243" width="19.375" style="42" customWidth="1"/>
    <col min="10244" max="10244" width="22" style="42" customWidth="1"/>
    <col min="10245" max="10248" width="9" style="42"/>
    <col min="10249" max="10251" width="13.5" style="42" customWidth="1"/>
    <col min="10252" max="10252" width="14.875" style="42" customWidth="1"/>
    <col min="10253" max="10497" width="9" style="42"/>
    <col min="10498" max="10498" width="16.25" style="42" customWidth="1"/>
    <col min="10499" max="10499" width="19.375" style="42" customWidth="1"/>
    <col min="10500" max="10500" width="22" style="42" customWidth="1"/>
    <col min="10501" max="10504" width="9" style="42"/>
    <col min="10505" max="10507" width="13.5" style="42" customWidth="1"/>
    <col min="10508" max="10508" width="14.875" style="42" customWidth="1"/>
    <col min="10509" max="10753" width="9" style="42"/>
    <col min="10754" max="10754" width="16.25" style="42" customWidth="1"/>
    <col min="10755" max="10755" width="19.375" style="42" customWidth="1"/>
    <col min="10756" max="10756" width="22" style="42" customWidth="1"/>
    <col min="10757" max="10760" width="9" style="42"/>
    <col min="10761" max="10763" width="13.5" style="42" customWidth="1"/>
    <col min="10764" max="10764" width="14.875" style="42" customWidth="1"/>
    <col min="10765" max="11009" width="9" style="42"/>
    <col min="11010" max="11010" width="16.25" style="42" customWidth="1"/>
    <col min="11011" max="11011" width="19.375" style="42" customWidth="1"/>
    <col min="11012" max="11012" width="22" style="42" customWidth="1"/>
    <col min="11013" max="11016" width="9" style="42"/>
    <col min="11017" max="11019" width="13.5" style="42" customWidth="1"/>
    <col min="11020" max="11020" width="14.875" style="42" customWidth="1"/>
    <col min="11021" max="11265" width="9" style="42"/>
    <col min="11266" max="11266" width="16.25" style="42" customWidth="1"/>
    <col min="11267" max="11267" width="19.375" style="42" customWidth="1"/>
    <col min="11268" max="11268" width="22" style="42" customWidth="1"/>
    <col min="11269" max="11272" width="9" style="42"/>
    <col min="11273" max="11275" width="13.5" style="42" customWidth="1"/>
    <col min="11276" max="11276" width="14.875" style="42" customWidth="1"/>
    <col min="11277" max="11521" width="9" style="42"/>
    <col min="11522" max="11522" width="16.25" style="42" customWidth="1"/>
    <col min="11523" max="11523" width="19.375" style="42" customWidth="1"/>
    <col min="11524" max="11524" width="22" style="42" customWidth="1"/>
    <col min="11525" max="11528" width="9" style="42"/>
    <col min="11529" max="11531" width="13.5" style="42" customWidth="1"/>
    <col min="11532" max="11532" width="14.875" style="42" customWidth="1"/>
    <col min="11533" max="11777" width="9" style="42"/>
    <col min="11778" max="11778" width="16.25" style="42" customWidth="1"/>
    <col min="11779" max="11779" width="19.375" style="42" customWidth="1"/>
    <col min="11780" max="11780" width="22" style="42" customWidth="1"/>
    <col min="11781" max="11784" width="9" style="42"/>
    <col min="11785" max="11787" width="13.5" style="42" customWidth="1"/>
    <col min="11788" max="11788" width="14.875" style="42" customWidth="1"/>
    <col min="11789" max="12033" width="9" style="42"/>
    <col min="12034" max="12034" width="16.25" style="42" customWidth="1"/>
    <col min="12035" max="12035" width="19.375" style="42" customWidth="1"/>
    <col min="12036" max="12036" width="22" style="42" customWidth="1"/>
    <col min="12037" max="12040" width="9" style="42"/>
    <col min="12041" max="12043" width="13.5" style="42" customWidth="1"/>
    <col min="12044" max="12044" width="14.875" style="42" customWidth="1"/>
    <col min="12045" max="12289" width="9" style="42"/>
    <col min="12290" max="12290" width="16.25" style="42" customWidth="1"/>
    <col min="12291" max="12291" width="19.375" style="42" customWidth="1"/>
    <col min="12292" max="12292" width="22" style="42" customWidth="1"/>
    <col min="12293" max="12296" width="9" style="42"/>
    <col min="12297" max="12299" width="13.5" style="42" customWidth="1"/>
    <col min="12300" max="12300" width="14.875" style="42" customWidth="1"/>
    <col min="12301" max="12545" width="9" style="42"/>
    <col min="12546" max="12546" width="16.25" style="42" customWidth="1"/>
    <col min="12547" max="12547" width="19.375" style="42" customWidth="1"/>
    <col min="12548" max="12548" width="22" style="42" customWidth="1"/>
    <col min="12549" max="12552" width="9" style="42"/>
    <col min="12553" max="12555" width="13.5" style="42" customWidth="1"/>
    <col min="12556" max="12556" width="14.875" style="42" customWidth="1"/>
    <col min="12557" max="12801" width="9" style="42"/>
    <col min="12802" max="12802" width="16.25" style="42" customWidth="1"/>
    <col min="12803" max="12803" width="19.375" style="42" customWidth="1"/>
    <col min="12804" max="12804" width="22" style="42" customWidth="1"/>
    <col min="12805" max="12808" width="9" style="42"/>
    <col min="12809" max="12811" width="13.5" style="42" customWidth="1"/>
    <col min="12812" max="12812" width="14.875" style="42" customWidth="1"/>
    <col min="12813" max="13057" width="9" style="42"/>
    <col min="13058" max="13058" width="16.25" style="42" customWidth="1"/>
    <col min="13059" max="13059" width="19.375" style="42" customWidth="1"/>
    <col min="13060" max="13060" width="22" style="42" customWidth="1"/>
    <col min="13061" max="13064" width="9" style="42"/>
    <col min="13065" max="13067" width="13.5" style="42" customWidth="1"/>
    <col min="13068" max="13068" width="14.875" style="42" customWidth="1"/>
    <col min="13069" max="13313" width="9" style="42"/>
    <col min="13314" max="13314" width="16.25" style="42" customWidth="1"/>
    <col min="13315" max="13315" width="19.375" style="42" customWidth="1"/>
    <col min="13316" max="13316" width="22" style="42" customWidth="1"/>
    <col min="13317" max="13320" width="9" style="42"/>
    <col min="13321" max="13323" width="13.5" style="42" customWidth="1"/>
    <col min="13324" max="13324" width="14.875" style="42" customWidth="1"/>
    <col min="13325" max="13569" width="9" style="42"/>
    <col min="13570" max="13570" width="16.25" style="42" customWidth="1"/>
    <col min="13571" max="13571" width="19.375" style="42" customWidth="1"/>
    <col min="13572" max="13572" width="22" style="42" customWidth="1"/>
    <col min="13573" max="13576" width="9" style="42"/>
    <col min="13577" max="13579" width="13.5" style="42" customWidth="1"/>
    <col min="13580" max="13580" width="14.875" style="42" customWidth="1"/>
    <col min="13581" max="13825" width="9" style="42"/>
    <col min="13826" max="13826" width="16.25" style="42" customWidth="1"/>
    <col min="13827" max="13827" width="19.375" style="42" customWidth="1"/>
    <col min="13828" max="13828" width="22" style="42" customWidth="1"/>
    <col min="13829" max="13832" width="9" style="42"/>
    <col min="13833" max="13835" width="13.5" style="42" customWidth="1"/>
    <col min="13836" max="13836" width="14.875" style="42" customWidth="1"/>
    <col min="13837" max="14081" width="9" style="42"/>
    <col min="14082" max="14082" width="16.25" style="42" customWidth="1"/>
    <col min="14083" max="14083" width="19.375" style="42" customWidth="1"/>
    <col min="14084" max="14084" width="22" style="42" customWidth="1"/>
    <col min="14085" max="14088" width="9" style="42"/>
    <col min="14089" max="14091" width="13.5" style="42" customWidth="1"/>
    <col min="14092" max="14092" width="14.875" style="42" customWidth="1"/>
    <col min="14093" max="14337" width="9" style="42"/>
    <col min="14338" max="14338" width="16.25" style="42" customWidth="1"/>
    <col min="14339" max="14339" width="19.375" style="42" customWidth="1"/>
    <col min="14340" max="14340" width="22" style="42" customWidth="1"/>
    <col min="14341" max="14344" width="9" style="42"/>
    <col min="14345" max="14347" width="13.5" style="42" customWidth="1"/>
    <col min="14348" max="14348" width="14.875" style="42" customWidth="1"/>
    <col min="14349" max="14593" width="9" style="42"/>
    <col min="14594" max="14594" width="16.25" style="42" customWidth="1"/>
    <col min="14595" max="14595" width="19.375" style="42" customWidth="1"/>
    <col min="14596" max="14596" width="22" style="42" customWidth="1"/>
    <col min="14597" max="14600" width="9" style="42"/>
    <col min="14601" max="14603" width="13.5" style="42" customWidth="1"/>
    <col min="14604" max="14604" width="14.875" style="42" customWidth="1"/>
    <col min="14605" max="14849" width="9" style="42"/>
    <col min="14850" max="14850" width="16.25" style="42" customWidth="1"/>
    <col min="14851" max="14851" width="19.375" style="42" customWidth="1"/>
    <col min="14852" max="14852" width="22" style="42" customWidth="1"/>
    <col min="14853" max="14856" width="9" style="42"/>
    <col min="14857" max="14859" width="13.5" style="42" customWidth="1"/>
    <col min="14860" max="14860" width="14.875" style="42" customWidth="1"/>
    <col min="14861" max="15105" width="9" style="42"/>
    <col min="15106" max="15106" width="16.25" style="42" customWidth="1"/>
    <col min="15107" max="15107" width="19.375" style="42" customWidth="1"/>
    <col min="15108" max="15108" width="22" style="42" customWidth="1"/>
    <col min="15109" max="15112" width="9" style="42"/>
    <col min="15113" max="15115" width="13.5" style="42" customWidth="1"/>
    <col min="15116" max="15116" width="14.875" style="42" customWidth="1"/>
    <col min="15117" max="15361" width="9" style="42"/>
    <col min="15362" max="15362" width="16.25" style="42" customWidth="1"/>
    <col min="15363" max="15363" width="19.375" style="42" customWidth="1"/>
    <col min="15364" max="15364" width="22" style="42" customWidth="1"/>
    <col min="15365" max="15368" width="9" style="42"/>
    <col min="15369" max="15371" width="13.5" style="42" customWidth="1"/>
    <col min="15372" max="15372" width="14.875" style="42" customWidth="1"/>
    <col min="15373" max="15617" width="9" style="42"/>
    <col min="15618" max="15618" width="16.25" style="42" customWidth="1"/>
    <col min="15619" max="15619" width="19.375" style="42" customWidth="1"/>
    <col min="15620" max="15620" width="22" style="42" customWidth="1"/>
    <col min="15621" max="15624" width="9" style="42"/>
    <col min="15625" max="15627" width="13.5" style="42" customWidth="1"/>
    <col min="15628" max="15628" width="14.875" style="42" customWidth="1"/>
    <col min="15629" max="15873" width="9" style="42"/>
    <col min="15874" max="15874" width="16.25" style="42" customWidth="1"/>
    <col min="15875" max="15875" width="19.375" style="42" customWidth="1"/>
    <col min="15876" max="15876" width="22" style="42" customWidth="1"/>
    <col min="15877" max="15880" width="9" style="42"/>
    <col min="15881" max="15883" width="13.5" style="42" customWidth="1"/>
    <col min="15884" max="15884" width="14.875" style="42" customWidth="1"/>
    <col min="15885" max="16129" width="9" style="42"/>
    <col min="16130" max="16130" width="16.25" style="42" customWidth="1"/>
    <col min="16131" max="16131" width="19.375" style="42" customWidth="1"/>
    <col min="16132" max="16132" width="22" style="42" customWidth="1"/>
    <col min="16133" max="16136" width="9" style="42"/>
    <col min="16137" max="16139" width="13.5" style="42" customWidth="1"/>
    <col min="16140" max="16140" width="14.875" style="42" customWidth="1"/>
    <col min="16141" max="16384" width="9" style="42"/>
  </cols>
  <sheetData>
    <row r="1" spans="2:15" ht="71.25" customHeight="1">
      <c r="B1" s="199"/>
      <c r="C1" s="199"/>
      <c r="D1" s="199"/>
      <c r="E1" s="199"/>
      <c r="F1" s="199"/>
      <c r="G1" s="199"/>
      <c r="H1" s="199"/>
      <c r="I1" s="349" t="s">
        <v>397</v>
      </c>
      <c r="J1" s="349"/>
      <c r="K1" s="349"/>
      <c r="L1" s="349"/>
    </row>
    <row r="2" spans="2:15" ht="41.25" customHeight="1">
      <c r="B2" s="350" t="s">
        <v>232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2:15"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2:15"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9" t="s">
        <v>56</v>
      </c>
    </row>
    <row r="5" spans="2:15" ht="18.75" customHeight="1">
      <c r="B5" s="351" t="s">
        <v>213</v>
      </c>
      <c r="C5" s="351" t="s">
        <v>214</v>
      </c>
      <c r="D5" s="351" t="s">
        <v>215</v>
      </c>
      <c r="E5" s="351" t="s">
        <v>91</v>
      </c>
      <c r="F5" s="351"/>
      <c r="G5" s="351"/>
      <c r="H5" s="351"/>
      <c r="I5" s="351"/>
      <c r="J5" s="351"/>
      <c r="K5" s="351"/>
      <c r="L5" s="351"/>
    </row>
    <row r="6" spans="2:15" ht="79.5" customHeight="1">
      <c r="B6" s="351"/>
      <c r="C6" s="351"/>
      <c r="D6" s="351"/>
      <c r="E6" s="191" t="s">
        <v>93</v>
      </c>
      <c r="F6" s="191" t="s">
        <v>216</v>
      </c>
      <c r="G6" s="191" t="s">
        <v>95</v>
      </c>
      <c r="H6" s="191" t="s">
        <v>96</v>
      </c>
      <c r="I6" s="191">
        <v>2018</v>
      </c>
      <c r="J6" s="191">
        <v>2019</v>
      </c>
      <c r="K6" s="191">
        <v>2020</v>
      </c>
      <c r="L6" s="191" t="s">
        <v>92</v>
      </c>
    </row>
    <row r="7" spans="2:15" ht="48" customHeight="1">
      <c r="B7" s="353" t="s">
        <v>218</v>
      </c>
      <c r="C7" s="353" t="s">
        <v>219</v>
      </c>
      <c r="D7" s="43" t="s">
        <v>220</v>
      </c>
      <c r="E7" s="44" t="s">
        <v>98</v>
      </c>
      <c r="F7" s="44" t="s">
        <v>98</v>
      </c>
      <c r="G7" s="44" t="s">
        <v>98</v>
      </c>
      <c r="H7" s="44" t="s">
        <v>98</v>
      </c>
      <c r="I7" s="303">
        <f>I9+I10+I11+I12+I13</f>
        <v>1004772.12771</v>
      </c>
      <c r="J7" s="303">
        <f t="shared" ref="J7:K7" si="0">J9+J10+J11+J12+J13</f>
        <v>935808.88899999997</v>
      </c>
      <c r="K7" s="303">
        <f t="shared" si="0"/>
        <v>935808.88899999997</v>
      </c>
      <c r="L7" s="303">
        <f t="shared" ref="L7" si="1">L14+L21+L25</f>
        <v>2859580.8870600006</v>
      </c>
    </row>
    <row r="8" spans="2:15">
      <c r="B8" s="354"/>
      <c r="C8" s="354"/>
      <c r="D8" s="43" t="s">
        <v>99</v>
      </c>
      <c r="E8" s="45"/>
      <c r="F8" s="45"/>
      <c r="G8" s="45"/>
      <c r="H8" s="45"/>
      <c r="I8" s="303"/>
      <c r="J8" s="303"/>
      <c r="K8" s="303"/>
      <c r="L8" s="303"/>
    </row>
    <row r="9" spans="2:15" ht="63">
      <c r="B9" s="354"/>
      <c r="C9" s="354"/>
      <c r="D9" s="273" t="s">
        <v>517</v>
      </c>
      <c r="E9" s="46" t="s">
        <v>221</v>
      </c>
      <c r="F9" s="44" t="s">
        <v>98</v>
      </c>
      <c r="G9" s="44" t="s">
        <v>98</v>
      </c>
      <c r="H9" s="44" t="s">
        <v>98</v>
      </c>
      <c r="I9" s="303">
        <f>I16+I23+I25</f>
        <v>958130.92506000004</v>
      </c>
      <c r="J9" s="303">
        <f>J16+J23+J25</f>
        <v>935508.88899999997</v>
      </c>
      <c r="K9" s="303">
        <f>K16+K23+K25</f>
        <v>935508.88899999997</v>
      </c>
      <c r="L9" s="303">
        <f t="shared" ref="L9:L14" si="2">SUM(I9:K9)</f>
        <v>2829148.7030600002</v>
      </c>
      <c r="O9" s="47"/>
    </row>
    <row r="10" spans="2:15" ht="63">
      <c r="B10" s="354"/>
      <c r="C10" s="354"/>
      <c r="D10" s="273" t="s">
        <v>521</v>
      </c>
      <c r="E10" s="46" t="s">
        <v>222</v>
      </c>
      <c r="F10" s="44" t="s">
        <v>98</v>
      </c>
      <c r="G10" s="44" t="s">
        <v>98</v>
      </c>
      <c r="H10" s="44" t="s">
        <v>98</v>
      </c>
      <c r="I10" s="303">
        <f>I20+I30</f>
        <v>46341.202649999999</v>
      </c>
      <c r="J10" s="303">
        <f t="shared" ref="J10:K10" si="3">J20+J30</f>
        <v>0</v>
      </c>
      <c r="K10" s="303">
        <f t="shared" si="3"/>
        <v>0</v>
      </c>
      <c r="L10" s="303">
        <f t="shared" si="2"/>
        <v>46341.202649999999</v>
      </c>
    </row>
    <row r="11" spans="2:15" ht="63">
      <c r="B11" s="354"/>
      <c r="C11" s="354"/>
      <c r="D11" s="274" t="s">
        <v>522</v>
      </c>
      <c r="E11" s="46" t="s">
        <v>223</v>
      </c>
      <c r="F11" s="44" t="s">
        <v>98</v>
      </c>
      <c r="G11" s="44" t="s">
        <v>98</v>
      </c>
      <c r="H11" s="44" t="s">
        <v>98</v>
      </c>
      <c r="I11" s="303">
        <f>I19</f>
        <v>0</v>
      </c>
      <c r="J11" s="303">
        <f>J19</f>
        <v>0</v>
      </c>
      <c r="K11" s="303">
        <f>K19</f>
        <v>0</v>
      </c>
      <c r="L11" s="303">
        <f t="shared" si="2"/>
        <v>0</v>
      </c>
    </row>
    <row r="12" spans="2:15" ht="63">
      <c r="B12" s="354"/>
      <c r="C12" s="354"/>
      <c r="D12" s="274" t="s">
        <v>518</v>
      </c>
      <c r="E12" s="46" t="s">
        <v>224</v>
      </c>
      <c r="F12" s="44" t="s">
        <v>98</v>
      </c>
      <c r="G12" s="44" t="s">
        <v>98</v>
      </c>
      <c r="H12" s="44" t="s">
        <v>98</v>
      </c>
      <c r="I12" s="303">
        <f>I17</f>
        <v>0</v>
      </c>
      <c r="J12" s="303">
        <f>J17</f>
        <v>0</v>
      </c>
      <c r="K12" s="303">
        <f>K17</f>
        <v>0</v>
      </c>
      <c r="L12" s="303">
        <f t="shared" si="2"/>
        <v>0</v>
      </c>
    </row>
    <row r="13" spans="2:15" ht="41.25" customHeight="1">
      <c r="B13" s="354"/>
      <c r="C13" s="354"/>
      <c r="D13" s="49" t="s">
        <v>225</v>
      </c>
      <c r="E13" s="46" t="s">
        <v>226</v>
      </c>
      <c r="F13" s="44" t="s">
        <v>98</v>
      </c>
      <c r="G13" s="44" t="s">
        <v>98</v>
      </c>
      <c r="H13" s="44" t="s">
        <v>98</v>
      </c>
      <c r="I13" s="74">
        <f>I24+I18</f>
        <v>300</v>
      </c>
      <c r="J13" s="74">
        <f>J24+J18</f>
        <v>300</v>
      </c>
      <c r="K13" s="74">
        <f>K24+K18</f>
        <v>300</v>
      </c>
      <c r="L13" s="303">
        <f t="shared" si="2"/>
        <v>900</v>
      </c>
      <c r="M13" s="50"/>
      <c r="N13" s="47"/>
    </row>
    <row r="14" spans="2:15" ht="47.25">
      <c r="B14" s="352" t="s">
        <v>46</v>
      </c>
      <c r="C14" s="352" t="s">
        <v>227</v>
      </c>
      <c r="D14" s="51" t="s">
        <v>220</v>
      </c>
      <c r="E14" s="52" t="s">
        <v>98</v>
      </c>
      <c r="F14" s="52" t="s">
        <v>98</v>
      </c>
      <c r="G14" s="52" t="s">
        <v>98</v>
      </c>
      <c r="H14" s="52" t="s">
        <v>98</v>
      </c>
      <c r="I14" s="74">
        <f>SUM(I16:I20)</f>
        <v>937757.0880600001</v>
      </c>
      <c r="J14" s="74">
        <f>SUM(J16:J20)</f>
        <v>886096.39</v>
      </c>
      <c r="K14" s="74">
        <f>SUM(K16:K20)</f>
        <v>886096.39</v>
      </c>
      <c r="L14" s="303">
        <f t="shared" si="2"/>
        <v>2709949.8680600002</v>
      </c>
    </row>
    <row r="15" spans="2:15">
      <c r="B15" s="352"/>
      <c r="C15" s="352"/>
      <c r="D15" s="51" t="s">
        <v>99</v>
      </c>
      <c r="E15" s="53"/>
      <c r="F15" s="53"/>
      <c r="G15" s="53"/>
      <c r="H15" s="53"/>
      <c r="I15" s="74"/>
      <c r="J15" s="74"/>
      <c r="K15" s="74"/>
      <c r="L15" s="74"/>
    </row>
    <row r="16" spans="2:15" ht="63">
      <c r="B16" s="352"/>
      <c r="C16" s="352"/>
      <c r="D16" s="274" t="s">
        <v>517</v>
      </c>
      <c r="E16" s="54" t="s">
        <v>221</v>
      </c>
      <c r="F16" s="52" t="s">
        <v>98</v>
      </c>
      <c r="G16" s="52" t="s">
        <v>98</v>
      </c>
      <c r="H16" s="52" t="s">
        <v>98</v>
      </c>
      <c r="I16" s="74">
        <f>'пр 2 к ПП 1'!H110</f>
        <v>908224.90406000009</v>
      </c>
      <c r="J16" s="74">
        <f>'пр 2 к ПП 1'!I110</f>
        <v>886096.39</v>
      </c>
      <c r="K16" s="74">
        <f>'пр 2 к ПП 1'!J110</f>
        <v>886096.39</v>
      </c>
      <c r="L16" s="303">
        <f t="shared" ref="L16:L20" si="4">SUM(I16:K16)</f>
        <v>2680417.6840600003</v>
      </c>
    </row>
    <row r="17" spans="2:12" ht="63">
      <c r="B17" s="352"/>
      <c r="C17" s="352"/>
      <c r="D17" s="274" t="s">
        <v>518</v>
      </c>
      <c r="E17" s="54" t="s">
        <v>224</v>
      </c>
      <c r="F17" s="52" t="s">
        <v>98</v>
      </c>
      <c r="G17" s="52" t="s">
        <v>98</v>
      </c>
      <c r="H17" s="52" t="s">
        <v>98</v>
      </c>
      <c r="I17" s="74">
        <f>'пр 2 к ПП 1'!H113</f>
        <v>0</v>
      </c>
      <c r="J17" s="74">
        <f>'пр 2 к ПП 1'!I113</f>
        <v>0</v>
      </c>
      <c r="K17" s="74">
        <f>'пр 2 к ПП 1'!J113</f>
        <v>0</v>
      </c>
      <c r="L17" s="303">
        <f t="shared" si="4"/>
        <v>0</v>
      </c>
    </row>
    <row r="18" spans="2:12" ht="31.5">
      <c r="B18" s="352"/>
      <c r="C18" s="352"/>
      <c r="D18" s="48" t="s">
        <v>225</v>
      </c>
      <c r="E18" s="46" t="s">
        <v>226</v>
      </c>
      <c r="F18" s="52" t="s">
        <v>98</v>
      </c>
      <c r="G18" s="52" t="s">
        <v>98</v>
      </c>
      <c r="H18" s="52" t="s">
        <v>98</v>
      </c>
      <c r="I18" s="74">
        <f>'пр 2 к ПП 1'!H114</f>
        <v>0</v>
      </c>
      <c r="J18" s="74">
        <f>'пр 2 к ПП 1'!I114</f>
        <v>0</v>
      </c>
      <c r="K18" s="74">
        <f>'пр 2 к ПП 1'!J114</f>
        <v>0</v>
      </c>
      <c r="L18" s="303">
        <f t="shared" si="4"/>
        <v>0</v>
      </c>
    </row>
    <row r="19" spans="2:12" ht="63">
      <c r="B19" s="352"/>
      <c r="C19" s="352"/>
      <c r="D19" s="274" t="s">
        <v>522</v>
      </c>
      <c r="E19" s="54" t="s">
        <v>223</v>
      </c>
      <c r="F19" s="52" t="s">
        <v>98</v>
      </c>
      <c r="G19" s="52" t="s">
        <v>98</v>
      </c>
      <c r="H19" s="52" t="s">
        <v>98</v>
      </c>
      <c r="I19" s="74">
        <f>'пр 2 к ПП 1'!H112</f>
        <v>0</v>
      </c>
      <c r="J19" s="74">
        <f>'пр 2 к ПП 1'!I112</f>
        <v>0</v>
      </c>
      <c r="K19" s="74">
        <f>'пр 2 к ПП 1'!J112</f>
        <v>0</v>
      </c>
      <c r="L19" s="303">
        <f t="shared" si="4"/>
        <v>0</v>
      </c>
    </row>
    <row r="20" spans="2:12" ht="63">
      <c r="B20" s="352"/>
      <c r="C20" s="352"/>
      <c r="D20" s="273" t="s">
        <v>521</v>
      </c>
      <c r="E20" s="54" t="s">
        <v>222</v>
      </c>
      <c r="F20" s="52" t="s">
        <v>98</v>
      </c>
      <c r="G20" s="52" t="s">
        <v>98</v>
      </c>
      <c r="H20" s="52" t="s">
        <v>98</v>
      </c>
      <c r="I20" s="74">
        <f>'пр 2 к ПП 1'!H111</f>
        <v>29532.184000000001</v>
      </c>
      <c r="J20" s="74">
        <f>'пр 2 к ПП 1'!I111</f>
        <v>0</v>
      </c>
      <c r="K20" s="74">
        <f>'пр 2 к ПП 1'!J111</f>
        <v>0</v>
      </c>
      <c r="L20" s="303">
        <f t="shared" si="4"/>
        <v>29532.184000000001</v>
      </c>
    </row>
    <row r="21" spans="2:12" ht="47.25" customHeight="1">
      <c r="B21" s="355" t="s">
        <v>228</v>
      </c>
      <c r="C21" s="355" t="s">
        <v>229</v>
      </c>
      <c r="D21" s="51" t="s">
        <v>220</v>
      </c>
      <c r="E21" s="52" t="s">
        <v>98</v>
      </c>
      <c r="F21" s="52" t="s">
        <v>98</v>
      </c>
      <c r="G21" s="52" t="s">
        <v>98</v>
      </c>
      <c r="H21" s="52" t="s">
        <v>98</v>
      </c>
      <c r="I21" s="74">
        <f>I23+I24</f>
        <v>4134.2299999999996</v>
      </c>
      <c r="J21" s="74">
        <f t="shared" ref="J21:L21" si="5">J23+J24</f>
        <v>4062.1000000000004</v>
      </c>
      <c r="K21" s="74">
        <f t="shared" si="5"/>
        <v>4062.1000000000004</v>
      </c>
      <c r="L21" s="74">
        <f t="shared" si="5"/>
        <v>12258.43</v>
      </c>
    </row>
    <row r="22" spans="2:12">
      <c r="B22" s="356"/>
      <c r="C22" s="356"/>
      <c r="D22" s="51" t="s">
        <v>99</v>
      </c>
      <c r="E22" s="53"/>
      <c r="F22" s="53"/>
      <c r="G22" s="53"/>
      <c r="H22" s="53"/>
      <c r="I22" s="74"/>
      <c r="J22" s="74"/>
      <c r="K22" s="74"/>
      <c r="L22" s="74"/>
    </row>
    <row r="23" spans="2:12" ht="75.75" customHeight="1">
      <c r="B23" s="356"/>
      <c r="C23" s="356"/>
      <c r="D23" s="274" t="s">
        <v>517</v>
      </c>
      <c r="E23" s="54" t="s">
        <v>221</v>
      </c>
      <c r="F23" s="52" t="s">
        <v>98</v>
      </c>
      <c r="G23" s="52" t="s">
        <v>98</v>
      </c>
      <c r="H23" s="52" t="s">
        <v>98</v>
      </c>
      <c r="I23" s="74">
        <f>'пр 2 к ПП 2'!H33</f>
        <v>3834.23</v>
      </c>
      <c r="J23" s="74">
        <f>'пр 2 к ПП 2'!I33</f>
        <v>3762.1000000000004</v>
      </c>
      <c r="K23" s="74">
        <f>'пр 2 к ПП 2'!J33</f>
        <v>3762.1000000000004</v>
      </c>
      <c r="L23" s="303">
        <f>SUM(I23:K23)</f>
        <v>11358.43</v>
      </c>
    </row>
    <row r="24" spans="2:12" ht="38.25" customHeight="1">
      <c r="B24" s="357"/>
      <c r="C24" s="357"/>
      <c r="D24" s="49" t="s">
        <v>225</v>
      </c>
      <c r="E24" s="54" t="s">
        <v>226</v>
      </c>
      <c r="F24" s="52" t="s">
        <v>98</v>
      </c>
      <c r="G24" s="52" t="s">
        <v>98</v>
      </c>
      <c r="H24" s="52" t="s">
        <v>98</v>
      </c>
      <c r="I24" s="74">
        <f>'пр 2 к ПП 2'!H34</f>
        <v>300</v>
      </c>
      <c r="J24" s="74">
        <f>'пр 2 к ПП 2'!I34</f>
        <v>300</v>
      </c>
      <c r="K24" s="74">
        <f>'пр 2 к ПП 2'!J34</f>
        <v>300</v>
      </c>
      <c r="L24" s="303">
        <f>SUM(I24:K24)</f>
        <v>900</v>
      </c>
    </row>
    <row r="25" spans="2:12" ht="47.25">
      <c r="B25" s="352" t="s">
        <v>230</v>
      </c>
      <c r="C25" s="352" t="s">
        <v>231</v>
      </c>
      <c r="D25" s="51" t="s">
        <v>220</v>
      </c>
      <c r="E25" s="52" t="s">
        <v>98</v>
      </c>
      <c r="F25" s="52" t="s">
        <v>98</v>
      </c>
      <c r="G25" s="52" t="s">
        <v>98</v>
      </c>
      <c r="H25" s="52" t="s">
        <v>98</v>
      </c>
      <c r="I25" s="74">
        <f>I27</f>
        <v>46071.791000000005</v>
      </c>
      <c r="J25" s="74">
        <f t="shared" ref="J25:L25" si="6">J27</f>
        <v>45650.399000000005</v>
      </c>
      <c r="K25" s="74">
        <f t="shared" si="6"/>
        <v>45650.399000000005</v>
      </c>
      <c r="L25" s="74">
        <f t="shared" si="6"/>
        <v>137372.58900000001</v>
      </c>
    </row>
    <row r="26" spans="2:12">
      <c r="B26" s="352"/>
      <c r="C26" s="352"/>
      <c r="D26" s="51" t="s">
        <v>99</v>
      </c>
      <c r="E26" s="53"/>
      <c r="F26" s="53"/>
      <c r="G26" s="53"/>
      <c r="H26" s="53"/>
      <c r="I26" s="74"/>
      <c r="J26" s="74"/>
      <c r="K26" s="74"/>
      <c r="L26" s="303"/>
    </row>
    <row r="27" spans="2:12" ht="63">
      <c r="B27" s="352"/>
      <c r="C27" s="352"/>
      <c r="D27" s="274" t="s">
        <v>517</v>
      </c>
      <c r="E27" s="54" t="s">
        <v>221</v>
      </c>
      <c r="F27" s="52" t="s">
        <v>98</v>
      </c>
      <c r="G27" s="52" t="s">
        <v>98</v>
      </c>
      <c r="H27" s="52" t="s">
        <v>98</v>
      </c>
      <c r="I27" s="74">
        <f>'пр 2 к ПП 3'!H21</f>
        <v>46071.791000000005</v>
      </c>
      <c r="J27" s="74">
        <f>'пр 2 к ПП 3'!I21</f>
        <v>45650.399000000005</v>
      </c>
      <c r="K27" s="74">
        <f>'пр 2 к ПП 3'!J21</f>
        <v>45650.399000000005</v>
      </c>
      <c r="L27" s="303">
        <f>SUM(I27:K27)</f>
        <v>137372.58900000001</v>
      </c>
    </row>
    <row r="28" spans="2:12" ht="47.25">
      <c r="B28" s="352" t="s">
        <v>437</v>
      </c>
      <c r="C28" s="352" t="s">
        <v>438</v>
      </c>
      <c r="D28" s="192" t="s">
        <v>220</v>
      </c>
      <c r="E28" s="52" t="s">
        <v>98</v>
      </c>
      <c r="F28" s="52" t="s">
        <v>98</v>
      </c>
      <c r="G28" s="52" t="s">
        <v>98</v>
      </c>
      <c r="H28" s="52" t="s">
        <v>98</v>
      </c>
      <c r="I28" s="74">
        <f>I30</f>
        <v>16809.018649999998</v>
      </c>
      <c r="J28" s="74">
        <f t="shared" ref="J28:L28" si="7">J30</f>
        <v>0</v>
      </c>
      <c r="K28" s="74">
        <f t="shared" si="7"/>
        <v>0</v>
      </c>
      <c r="L28" s="74">
        <f t="shared" si="7"/>
        <v>16809.018649999998</v>
      </c>
    </row>
    <row r="29" spans="2:12">
      <c r="B29" s="352"/>
      <c r="C29" s="352"/>
      <c r="D29" s="192" t="s">
        <v>99</v>
      </c>
      <c r="E29" s="53"/>
      <c r="F29" s="53"/>
      <c r="G29" s="53"/>
      <c r="H29" s="53"/>
      <c r="I29" s="74"/>
      <c r="J29" s="74"/>
      <c r="K29" s="74"/>
      <c r="L29" s="303"/>
    </row>
    <row r="30" spans="2:12" ht="63">
      <c r="B30" s="352"/>
      <c r="C30" s="352"/>
      <c r="D30" s="273" t="s">
        <v>521</v>
      </c>
      <c r="E30" s="54" t="s">
        <v>222</v>
      </c>
      <c r="F30" s="52" t="s">
        <v>98</v>
      </c>
      <c r="G30" s="52" t="s">
        <v>98</v>
      </c>
      <c r="H30" s="52" t="s">
        <v>98</v>
      </c>
      <c r="I30" s="74">
        <f>'ОМ пр'!H9</f>
        <v>16809.018649999998</v>
      </c>
      <c r="J30" s="74">
        <f>'ОМ пр'!I9</f>
        <v>0</v>
      </c>
      <c r="K30" s="74">
        <f>'ОМ пр'!J9</f>
        <v>0</v>
      </c>
      <c r="L30" s="303">
        <f>SUM(I30:K30)</f>
        <v>16809.018649999998</v>
      </c>
    </row>
  </sheetData>
  <mergeCells count="17">
    <mergeCell ref="B28:B30"/>
    <mergeCell ref="C28:C30"/>
    <mergeCell ref="B25:B27"/>
    <mergeCell ref="C25:C27"/>
    <mergeCell ref="B7:B13"/>
    <mergeCell ref="C7:C13"/>
    <mergeCell ref="B14:B20"/>
    <mergeCell ref="C14:C20"/>
    <mergeCell ref="B21:B24"/>
    <mergeCell ref="C21:C24"/>
    <mergeCell ref="I1:L1"/>
    <mergeCell ref="B2:L2"/>
    <mergeCell ref="B5:B6"/>
    <mergeCell ref="C5:C6"/>
    <mergeCell ref="D5:D6"/>
    <mergeCell ref="E5:H5"/>
    <mergeCell ref="I5:L5"/>
  </mergeCells>
  <printOptions gridLines="1"/>
  <pageMargins left="0.51181102362204722" right="0.11811023622047245" top="0.55118110236220474" bottom="0.35433070866141736" header="0.31496062992125984" footer="0.31496062992125984"/>
  <pageSetup paperSize="9" scale="58" orientation="portrait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149"/>
  <sheetViews>
    <sheetView zoomScale="75" zoomScaleNormal="75" zoomScaleSheetLayoutView="96" workbookViewId="0">
      <selection activeCell="G20" sqref="G20"/>
    </sheetView>
  </sheetViews>
  <sheetFormatPr defaultRowHeight="15"/>
  <cols>
    <col min="1" max="1" width="4.5" style="55" customWidth="1"/>
    <col min="2" max="2" width="14.75" style="55" customWidth="1"/>
    <col min="3" max="3" width="25.875" style="55" customWidth="1"/>
    <col min="4" max="4" width="34.875" style="55" customWidth="1"/>
    <col min="5" max="8" width="14" style="55" customWidth="1"/>
    <col min="9" max="257" width="9" style="55"/>
    <col min="258" max="258" width="16.125" style="55" customWidth="1"/>
    <col min="259" max="259" width="25.875" style="55" customWidth="1"/>
    <col min="260" max="260" width="42.25" style="55" customWidth="1"/>
    <col min="261" max="264" width="14" style="55" customWidth="1"/>
    <col min="265" max="513" width="9" style="55"/>
    <col min="514" max="514" width="16.125" style="55" customWidth="1"/>
    <col min="515" max="515" width="25.875" style="55" customWidth="1"/>
    <col min="516" max="516" width="42.25" style="55" customWidth="1"/>
    <col min="517" max="520" width="14" style="55" customWidth="1"/>
    <col min="521" max="769" width="9" style="55"/>
    <col min="770" max="770" width="16.125" style="55" customWidth="1"/>
    <col min="771" max="771" width="25.875" style="55" customWidth="1"/>
    <col min="772" max="772" width="42.25" style="55" customWidth="1"/>
    <col min="773" max="776" width="14" style="55" customWidth="1"/>
    <col min="777" max="1025" width="9" style="55"/>
    <col min="1026" max="1026" width="16.125" style="55" customWidth="1"/>
    <col min="1027" max="1027" width="25.875" style="55" customWidth="1"/>
    <col min="1028" max="1028" width="42.25" style="55" customWidth="1"/>
    <col min="1029" max="1032" width="14" style="55" customWidth="1"/>
    <col min="1033" max="1281" width="9" style="55"/>
    <col min="1282" max="1282" width="16.125" style="55" customWidth="1"/>
    <col min="1283" max="1283" width="25.875" style="55" customWidth="1"/>
    <col min="1284" max="1284" width="42.25" style="55" customWidth="1"/>
    <col min="1285" max="1288" width="14" style="55" customWidth="1"/>
    <col min="1289" max="1537" width="9" style="55"/>
    <col min="1538" max="1538" width="16.125" style="55" customWidth="1"/>
    <col min="1539" max="1539" width="25.875" style="55" customWidth="1"/>
    <col min="1540" max="1540" width="42.25" style="55" customWidth="1"/>
    <col min="1541" max="1544" width="14" style="55" customWidth="1"/>
    <col min="1545" max="1793" width="9" style="55"/>
    <col min="1794" max="1794" width="16.125" style="55" customWidth="1"/>
    <col min="1795" max="1795" width="25.875" style="55" customWidth="1"/>
    <col min="1796" max="1796" width="42.25" style="55" customWidth="1"/>
    <col min="1797" max="1800" width="14" style="55" customWidth="1"/>
    <col min="1801" max="2049" width="9" style="55"/>
    <col min="2050" max="2050" width="16.125" style="55" customWidth="1"/>
    <col min="2051" max="2051" width="25.875" style="55" customWidth="1"/>
    <col min="2052" max="2052" width="42.25" style="55" customWidth="1"/>
    <col min="2053" max="2056" width="14" style="55" customWidth="1"/>
    <col min="2057" max="2305" width="9" style="55"/>
    <col min="2306" max="2306" width="16.125" style="55" customWidth="1"/>
    <col min="2307" max="2307" width="25.875" style="55" customWidth="1"/>
    <col min="2308" max="2308" width="42.25" style="55" customWidth="1"/>
    <col min="2309" max="2312" width="14" style="55" customWidth="1"/>
    <col min="2313" max="2561" width="9" style="55"/>
    <col min="2562" max="2562" width="16.125" style="55" customWidth="1"/>
    <col min="2563" max="2563" width="25.875" style="55" customWidth="1"/>
    <col min="2564" max="2564" width="42.25" style="55" customWidth="1"/>
    <col min="2565" max="2568" width="14" style="55" customWidth="1"/>
    <col min="2569" max="2817" width="9" style="55"/>
    <col min="2818" max="2818" width="16.125" style="55" customWidth="1"/>
    <col min="2819" max="2819" width="25.875" style="55" customWidth="1"/>
    <col min="2820" max="2820" width="42.25" style="55" customWidth="1"/>
    <col min="2821" max="2824" width="14" style="55" customWidth="1"/>
    <col min="2825" max="3073" width="9" style="55"/>
    <col min="3074" max="3074" width="16.125" style="55" customWidth="1"/>
    <col min="3075" max="3075" width="25.875" style="55" customWidth="1"/>
    <col min="3076" max="3076" width="42.25" style="55" customWidth="1"/>
    <col min="3077" max="3080" width="14" style="55" customWidth="1"/>
    <col min="3081" max="3329" width="9" style="55"/>
    <col min="3330" max="3330" width="16.125" style="55" customWidth="1"/>
    <col min="3331" max="3331" width="25.875" style="55" customWidth="1"/>
    <col min="3332" max="3332" width="42.25" style="55" customWidth="1"/>
    <col min="3333" max="3336" width="14" style="55" customWidth="1"/>
    <col min="3337" max="3585" width="9" style="55"/>
    <col min="3586" max="3586" width="16.125" style="55" customWidth="1"/>
    <col min="3587" max="3587" width="25.875" style="55" customWidth="1"/>
    <col min="3588" max="3588" width="42.25" style="55" customWidth="1"/>
    <col min="3589" max="3592" width="14" style="55" customWidth="1"/>
    <col min="3593" max="3841" width="9" style="55"/>
    <col min="3842" max="3842" width="16.125" style="55" customWidth="1"/>
    <col min="3843" max="3843" width="25.875" style="55" customWidth="1"/>
    <col min="3844" max="3844" width="42.25" style="55" customWidth="1"/>
    <col min="3845" max="3848" width="14" style="55" customWidth="1"/>
    <col min="3849" max="4097" width="9" style="55"/>
    <col min="4098" max="4098" width="16.125" style="55" customWidth="1"/>
    <col min="4099" max="4099" width="25.875" style="55" customWidth="1"/>
    <col min="4100" max="4100" width="42.25" style="55" customWidth="1"/>
    <col min="4101" max="4104" width="14" style="55" customWidth="1"/>
    <col min="4105" max="4353" width="9" style="55"/>
    <col min="4354" max="4354" width="16.125" style="55" customWidth="1"/>
    <col min="4355" max="4355" width="25.875" style="55" customWidth="1"/>
    <col min="4356" max="4356" width="42.25" style="55" customWidth="1"/>
    <col min="4357" max="4360" width="14" style="55" customWidth="1"/>
    <col min="4361" max="4609" width="9" style="55"/>
    <col min="4610" max="4610" width="16.125" style="55" customWidth="1"/>
    <col min="4611" max="4611" width="25.875" style="55" customWidth="1"/>
    <col min="4612" max="4612" width="42.25" style="55" customWidth="1"/>
    <col min="4613" max="4616" width="14" style="55" customWidth="1"/>
    <col min="4617" max="4865" width="9" style="55"/>
    <col min="4866" max="4866" width="16.125" style="55" customWidth="1"/>
    <col min="4867" max="4867" width="25.875" style="55" customWidth="1"/>
    <col min="4868" max="4868" width="42.25" style="55" customWidth="1"/>
    <col min="4869" max="4872" width="14" style="55" customWidth="1"/>
    <col min="4873" max="5121" width="9" style="55"/>
    <col min="5122" max="5122" width="16.125" style="55" customWidth="1"/>
    <col min="5123" max="5123" width="25.875" style="55" customWidth="1"/>
    <col min="5124" max="5124" width="42.25" style="55" customWidth="1"/>
    <col min="5125" max="5128" width="14" style="55" customWidth="1"/>
    <col min="5129" max="5377" width="9" style="55"/>
    <col min="5378" max="5378" width="16.125" style="55" customWidth="1"/>
    <col min="5379" max="5379" width="25.875" style="55" customWidth="1"/>
    <col min="5380" max="5380" width="42.25" style="55" customWidth="1"/>
    <col min="5381" max="5384" width="14" style="55" customWidth="1"/>
    <col min="5385" max="5633" width="9" style="55"/>
    <col min="5634" max="5634" width="16.125" style="55" customWidth="1"/>
    <col min="5635" max="5635" width="25.875" style="55" customWidth="1"/>
    <col min="5636" max="5636" width="42.25" style="55" customWidth="1"/>
    <col min="5637" max="5640" width="14" style="55" customWidth="1"/>
    <col min="5641" max="5889" width="9" style="55"/>
    <col min="5890" max="5890" width="16.125" style="55" customWidth="1"/>
    <col min="5891" max="5891" width="25.875" style="55" customWidth="1"/>
    <col min="5892" max="5892" width="42.25" style="55" customWidth="1"/>
    <col min="5893" max="5896" width="14" style="55" customWidth="1"/>
    <col min="5897" max="6145" width="9" style="55"/>
    <col min="6146" max="6146" width="16.125" style="55" customWidth="1"/>
    <col min="6147" max="6147" width="25.875" style="55" customWidth="1"/>
    <col min="6148" max="6148" width="42.25" style="55" customWidth="1"/>
    <col min="6149" max="6152" width="14" style="55" customWidth="1"/>
    <col min="6153" max="6401" width="9" style="55"/>
    <col min="6402" max="6402" width="16.125" style="55" customWidth="1"/>
    <col min="6403" max="6403" width="25.875" style="55" customWidth="1"/>
    <col min="6404" max="6404" width="42.25" style="55" customWidth="1"/>
    <col min="6405" max="6408" width="14" style="55" customWidth="1"/>
    <col min="6409" max="6657" width="9" style="55"/>
    <col min="6658" max="6658" width="16.125" style="55" customWidth="1"/>
    <col min="6659" max="6659" width="25.875" style="55" customWidth="1"/>
    <col min="6660" max="6660" width="42.25" style="55" customWidth="1"/>
    <col min="6661" max="6664" width="14" style="55" customWidth="1"/>
    <col min="6665" max="6913" width="9" style="55"/>
    <col min="6914" max="6914" width="16.125" style="55" customWidth="1"/>
    <col min="6915" max="6915" width="25.875" style="55" customWidth="1"/>
    <col min="6916" max="6916" width="42.25" style="55" customWidth="1"/>
    <col min="6917" max="6920" width="14" style="55" customWidth="1"/>
    <col min="6921" max="7169" width="9" style="55"/>
    <col min="7170" max="7170" width="16.125" style="55" customWidth="1"/>
    <col min="7171" max="7171" width="25.875" style="55" customWidth="1"/>
    <col min="7172" max="7172" width="42.25" style="55" customWidth="1"/>
    <col min="7173" max="7176" width="14" style="55" customWidth="1"/>
    <col min="7177" max="7425" width="9" style="55"/>
    <col min="7426" max="7426" width="16.125" style="55" customWidth="1"/>
    <col min="7427" max="7427" width="25.875" style="55" customWidth="1"/>
    <col min="7428" max="7428" width="42.25" style="55" customWidth="1"/>
    <col min="7429" max="7432" width="14" style="55" customWidth="1"/>
    <col min="7433" max="7681" width="9" style="55"/>
    <col min="7682" max="7682" width="16.125" style="55" customWidth="1"/>
    <col min="7683" max="7683" width="25.875" style="55" customWidth="1"/>
    <col min="7684" max="7684" width="42.25" style="55" customWidth="1"/>
    <col min="7685" max="7688" width="14" style="55" customWidth="1"/>
    <col min="7689" max="7937" width="9" style="55"/>
    <col min="7938" max="7938" width="16.125" style="55" customWidth="1"/>
    <col min="7939" max="7939" width="25.875" style="55" customWidth="1"/>
    <col min="7940" max="7940" width="42.25" style="55" customWidth="1"/>
    <col min="7941" max="7944" width="14" style="55" customWidth="1"/>
    <col min="7945" max="8193" width="9" style="55"/>
    <col min="8194" max="8194" width="16.125" style="55" customWidth="1"/>
    <col min="8195" max="8195" width="25.875" style="55" customWidth="1"/>
    <col min="8196" max="8196" width="42.25" style="55" customWidth="1"/>
    <col min="8197" max="8200" width="14" style="55" customWidth="1"/>
    <col min="8201" max="8449" width="9" style="55"/>
    <col min="8450" max="8450" width="16.125" style="55" customWidth="1"/>
    <col min="8451" max="8451" width="25.875" style="55" customWidth="1"/>
    <col min="8452" max="8452" width="42.25" style="55" customWidth="1"/>
    <col min="8453" max="8456" width="14" style="55" customWidth="1"/>
    <col min="8457" max="8705" width="9" style="55"/>
    <col min="8706" max="8706" width="16.125" style="55" customWidth="1"/>
    <col min="8707" max="8707" width="25.875" style="55" customWidth="1"/>
    <col min="8708" max="8708" width="42.25" style="55" customWidth="1"/>
    <col min="8709" max="8712" width="14" style="55" customWidth="1"/>
    <col min="8713" max="8961" width="9" style="55"/>
    <col min="8962" max="8962" width="16.125" style="55" customWidth="1"/>
    <col min="8963" max="8963" width="25.875" style="55" customWidth="1"/>
    <col min="8964" max="8964" width="42.25" style="55" customWidth="1"/>
    <col min="8965" max="8968" width="14" style="55" customWidth="1"/>
    <col min="8969" max="9217" width="9" style="55"/>
    <col min="9218" max="9218" width="16.125" style="55" customWidth="1"/>
    <col min="9219" max="9219" width="25.875" style="55" customWidth="1"/>
    <col min="9220" max="9220" width="42.25" style="55" customWidth="1"/>
    <col min="9221" max="9224" width="14" style="55" customWidth="1"/>
    <col min="9225" max="9473" width="9" style="55"/>
    <col min="9474" max="9474" width="16.125" style="55" customWidth="1"/>
    <col min="9475" max="9475" width="25.875" style="55" customWidth="1"/>
    <col min="9476" max="9476" width="42.25" style="55" customWidth="1"/>
    <col min="9477" max="9480" width="14" style="55" customWidth="1"/>
    <col min="9481" max="9729" width="9" style="55"/>
    <col min="9730" max="9730" width="16.125" style="55" customWidth="1"/>
    <col min="9731" max="9731" width="25.875" style="55" customWidth="1"/>
    <col min="9732" max="9732" width="42.25" style="55" customWidth="1"/>
    <col min="9733" max="9736" width="14" style="55" customWidth="1"/>
    <col min="9737" max="9985" width="9" style="55"/>
    <col min="9986" max="9986" width="16.125" style="55" customWidth="1"/>
    <col min="9987" max="9987" width="25.875" style="55" customWidth="1"/>
    <col min="9988" max="9988" width="42.25" style="55" customWidth="1"/>
    <col min="9989" max="9992" width="14" style="55" customWidth="1"/>
    <col min="9993" max="10241" width="9" style="55"/>
    <col min="10242" max="10242" width="16.125" style="55" customWidth="1"/>
    <col min="10243" max="10243" width="25.875" style="55" customWidth="1"/>
    <col min="10244" max="10244" width="42.25" style="55" customWidth="1"/>
    <col min="10245" max="10248" width="14" style="55" customWidth="1"/>
    <col min="10249" max="10497" width="9" style="55"/>
    <col min="10498" max="10498" width="16.125" style="55" customWidth="1"/>
    <col min="10499" max="10499" width="25.875" style="55" customWidth="1"/>
    <col min="10500" max="10500" width="42.25" style="55" customWidth="1"/>
    <col min="10501" max="10504" width="14" style="55" customWidth="1"/>
    <col min="10505" max="10753" width="9" style="55"/>
    <col min="10754" max="10754" width="16.125" style="55" customWidth="1"/>
    <col min="10755" max="10755" width="25.875" style="55" customWidth="1"/>
    <col min="10756" max="10756" width="42.25" style="55" customWidth="1"/>
    <col min="10757" max="10760" width="14" style="55" customWidth="1"/>
    <col min="10761" max="11009" width="9" style="55"/>
    <col min="11010" max="11010" width="16.125" style="55" customWidth="1"/>
    <col min="11011" max="11011" width="25.875" style="55" customWidth="1"/>
    <col min="11012" max="11012" width="42.25" style="55" customWidth="1"/>
    <col min="11013" max="11016" width="14" style="55" customWidth="1"/>
    <col min="11017" max="11265" width="9" style="55"/>
    <col min="11266" max="11266" width="16.125" style="55" customWidth="1"/>
    <col min="11267" max="11267" width="25.875" style="55" customWidth="1"/>
    <col min="11268" max="11268" width="42.25" style="55" customWidth="1"/>
    <col min="11269" max="11272" width="14" style="55" customWidth="1"/>
    <col min="11273" max="11521" width="9" style="55"/>
    <col min="11522" max="11522" width="16.125" style="55" customWidth="1"/>
    <col min="11523" max="11523" width="25.875" style="55" customWidth="1"/>
    <col min="11524" max="11524" width="42.25" style="55" customWidth="1"/>
    <col min="11525" max="11528" width="14" style="55" customWidth="1"/>
    <col min="11529" max="11777" width="9" style="55"/>
    <col min="11778" max="11778" width="16.125" style="55" customWidth="1"/>
    <col min="11779" max="11779" width="25.875" style="55" customWidth="1"/>
    <col min="11780" max="11780" width="42.25" style="55" customWidth="1"/>
    <col min="11781" max="11784" width="14" style="55" customWidth="1"/>
    <col min="11785" max="12033" width="9" style="55"/>
    <col min="12034" max="12034" width="16.125" style="55" customWidth="1"/>
    <col min="12035" max="12035" width="25.875" style="55" customWidth="1"/>
    <col min="12036" max="12036" width="42.25" style="55" customWidth="1"/>
    <col min="12037" max="12040" width="14" style="55" customWidth="1"/>
    <col min="12041" max="12289" width="9" style="55"/>
    <col min="12290" max="12290" width="16.125" style="55" customWidth="1"/>
    <col min="12291" max="12291" width="25.875" style="55" customWidth="1"/>
    <col min="12292" max="12292" width="42.25" style="55" customWidth="1"/>
    <col min="12293" max="12296" width="14" style="55" customWidth="1"/>
    <col min="12297" max="12545" width="9" style="55"/>
    <col min="12546" max="12546" width="16.125" style="55" customWidth="1"/>
    <col min="12547" max="12547" width="25.875" style="55" customWidth="1"/>
    <col min="12548" max="12548" width="42.25" style="55" customWidth="1"/>
    <col min="12549" max="12552" width="14" style="55" customWidth="1"/>
    <col min="12553" max="12801" width="9" style="55"/>
    <col min="12802" max="12802" width="16.125" style="55" customWidth="1"/>
    <col min="12803" max="12803" width="25.875" style="55" customWidth="1"/>
    <col min="12804" max="12804" width="42.25" style="55" customWidth="1"/>
    <col min="12805" max="12808" width="14" style="55" customWidth="1"/>
    <col min="12809" max="13057" width="9" style="55"/>
    <col min="13058" max="13058" width="16.125" style="55" customWidth="1"/>
    <col min="13059" max="13059" width="25.875" style="55" customWidth="1"/>
    <col min="13060" max="13060" width="42.25" style="55" customWidth="1"/>
    <col min="13061" max="13064" width="14" style="55" customWidth="1"/>
    <col min="13065" max="13313" width="9" style="55"/>
    <col min="13314" max="13314" width="16.125" style="55" customWidth="1"/>
    <col min="13315" max="13315" width="25.875" style="55" customWidth="1"/>
    <col min="13316" max="13316" width="42.25" style="55" customWidth="1"/>
    <col min="13317" max="13320" width="14" style="55" customWidth="1"/>
    <col min="13321" max="13569" width="9" style="55"/>
    <col min="13570" max="13570" width="16.125" style="55" customWidth="1"/>
    <col min="13571" max="13571" width="25.875" style="55" customWidth="1"/>
    <col min="13572" max="13572" width="42.25" style="55" customWidth="1"/>
    <col min="13573" max="13576" width="14" style="55" customWidth="1"/>
    <col min="13577" max="13825" width="9" style="55"/>
    <col min="13826" max="13826" width="16.125" style="55" customWidth="1"/>
    <col min="13827" max="13827" width="25.875" style="55" customWidth="1"/>
    <col min="13828" max="13828" width="42.25" style="55" customWidth="1"/>
    <col min="13829" max="13832" width="14" style="55" customWidth="1"/>
    <col min="13833" max="14081" width="9" style="55"/>
    <col min="14082" max="14082" width="16.125" style="55" customWidth="1"/>
    <col min="14083" max="14083" width="25.875" style="55" customWidth="1"/>
    <col min="14084" max="14084" width="42.25" style="55" customWidth="1"/>
    <col min="14085" max="14088" width="14" style="55" customWidth="1"/>
    <col min="14089" max="14337" width="9" style="55"/>
    <col min="14338" max="14338" width="16.125" style="55" customWidth="1"/>
    <col min="14339" max="14339" width="25.875" style="55" customWidth="1"/>
    <col min="14340" max="14340" width="42.25" style="55" customWidth="1"/>
    <col min="14341" max="14344" width="14" style="55" customWidth="1"/>
    <col min="14345" max="14593" width="9" style="55"/>
    <col min="14594" max="14594" width="16.125" style="55" customWidth="1"/>
    <col min="14595" max="14595" width="25.875" style="55" customWidth="1"/>
    <col min="14596" max="14596" width="42.25" style="55" customWidth="1"/>
    <col min="14597" max="14600" width="14" style="55" customWidth="1"/>
    <col min="14601" max="14849" width="9" style="55"/>
    <col min="14850" max="14850" width="16.125" style="55" customWidth="1"/>
    <col min="14851" max="14851" width="25.875" style="55" customWidth="1"/>
    <col min="14852" max="14852" width="42.25" style="55" customWidth="1"/>
    <col min="14853" max="14856" width="14" style="55" customWidth="1"/>
    <col min="14857" max="15105" width="9" style="55"/>
    <col min="15106" max="15106" width="16.125" style="55" customWidth="1"/>
    <col min="15107" max="15107" width="25.875" style="55" customWidth="1"/>
    <col min="15108" max="15108" width="42.25" style="55" customWidth="1"/>
    <col min="15109" max="15112" width="14" style="55" customWidth="1"/>
    <col min="15113" max="15361" width="9" style="55"/>
    <col min="15362" max="15362" width="16.125" style="55" customWidth="1"/>
    <col min="15363" max="15363" width="25.875" style="55" customWidth="1"/>
    <col min="15364" max="15364" width="42.25" style="55" customWidth="1"/>
    <col min="15365" max="15368" width="14" style="55" customWidth="1"/>
    <col min="15369" max="15617" width="9" style="55"/>
    <col min="15618" max="15618" width="16.125" style="55" customWidth="1"/>
    <col min="15619" max="15619" width="25.875" style="55" customWidth="1"/>
    <col min="15620" max="15620" width="42.25" style="55" customWidth="1"/>
    <col min="15621" max="15624" width="14" style="55" customWidth="1"/>
    <col min="15625" max="15873" width="9" style="55"/>
    <col min="15874" max="15874" width="16.125" style="55" customWidth="1"/>
    <col min="15875" max="15875" width="25.875" style="55" customWidth="1"/>
    <col min="15876" max="15876" width="42.25" style="55" customWidth="1"/>
    <col min="15877" max="15880" width="14" style="55" customWidth="1"/>
    <col min="15881" max="16129" width="9" style="55"/>
    <col min="16130" max="16130" width="16.125" style="55" customWidth="1"/>
    <col min="16131" max="16131" width="25.875" style="55" customWidth="1"/>
    <col min="16132" max="16132" width="42.25" style="55" customWidth="1"/>
    <col min="16133" max="16136" width="14" style="55" customWidth="1"/>
    <col min="16137" max="16384" width="9" style="55"/>
  </cols>
  <sheetData>
    <row r="1" spans="1:8" ht="54" customHeight="1">
      <c r="D1" s="56"/>
      <c r="E1" s="359" t="s">
        <v>391</v>
      </c>
      <c r="F1" s="359"/>
      <c r="G1" s="359"/>
      <c r="H1" s="359"/>
    </row>
    <row r="2" spans="1:8" ht="55.5" customHeight="1">
      <c r="B2" s="360" t="s">
        <v>238</v>
      </c>
      <c r="C2" s="360"/>
      <c r="D2" s="360"/>
      <c r="E2" s="360"/>
      <c r="F2" s="360"/>
      <c r="G2" s="360"/>
      <c r="H2" s="360"/>
    </row>
    <row r="3" spans="1:8" ht="15.75">
      <c r="B3" s="62"/>
      <c r="C3" s="62"/>
      <c r="D3" s="62"/>
      <c r="E3" s="62"/>
      <c r="F3" s="62"/>
      <c r="G3" s="62"/>
      <c r="H3" s="62"/>
    </row>
    <row r="4" spans="1:8" ht="15.75">
      <c r="B4" s="61"/>
      <c r="C4" s="61"/>
      <c r="D4" s="62"/>
      <c r="E4" s="61"/>
      <c r="F4" s="61"/>
      <c r="G4" s="61"/>
      <c r="H4" s="63" t="s">
        <v>56</v>
      </c>
    </row>
    <row r="5" spans="1:8" ht="33.75" customHeight="1">
      <c r="A5" s="331" t="s">
        <v>55</v>
      </c>
      <c r="B5" s="358" t="s">
        <v>145</v>
      </c>
      <c r="C5" s="358" t="s">
        <v>233</v>
      </c>
      <c r="D5" s="355" t="s">
        <v>234</v>
      </c>
      <c r="E5" s="358"/>
      <c r="F5" s="358"/>
      <c r="G5" s="358"/>
      <c r="H5" s="358"/>
    </row>
    <row r="6" spans="1:8" ht="36" customHeight="1">
      <c r="A6" s="331"/>
      <c r="B6" s="358"/>
      <c r="C6" s="358"/>
      <c r="D6" s="356"/>
      <c r="E6" s="288" t="s">
        <v>203</v>
      </c>
      <c r="F6" s="288" t="s">
        <v>204</v>
      </c>
      <c r="G6" s="288" t="s">
        <v>205</v>
      </c>
      <c r="H6" s="57" t="s">
        <v>217</v>
      </c>
    </row>
    <row r="7" spans="1:8" ht="15.7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ht="15.75">
      <c r="A8" s="361">
        <v>1</v>
      </c>
      <c r="B8" s="358" t="s">
        <v>218</v>
      </c>
      <c r="C8" s="358" t="s">
        <v>235</v>
      </c>
      <c r="D8" s="58" t="s">
        <v>236</v>
      </c>
      <c r="E8" s="304">
        <f>E10+E11+E12+E13+E14</f>
        <v>1004772.1277100001</v>
      </c>
      <c r="F8" s="304">
        <f t="shared" ref="F8:G8" si="0">F10+F11+F12+F13+F14</f>
        <v>935808.88899999997</v>
      </c>
      <c r="G8" s="304">
        <f t="shared" si="0"/>
        <v>935808.88899999997</v>
      </c>
      <c r="H8" s="304">
        <f t="shared" ref="H8:H35" si="1">SUM(E8:G8)</f>
        <v>2876389.9057100001</v>
      </c>
    </row>
    <row r="9" spans="1:8" ht="15.75">
      <c r="A9" s="362"/>
      <c r="B9" s="358"/>
      <c r="C9" s="358"/>
      <c r="D9" s="59" t="s">
        <v>65</v>
      </c>
      <c r="E9" s="74"/>
      <c r="F9" s="305"/>
      <c r="G9" s="305"/>
      <c r="H9" s="304">
        <f t="shared" si="1"/>
        <v>0</v>
      </c>
    </row>
    <row r="10" spans="1:8" ht="18.75">
      <c r="A10" s="362"/>
      <c r="B10" s="358"/>
      <c r="C10" s="358"/>
      <c r="D10" s="23" t="s">
        <v>106</v>
      </c>
      <c r="E10" s="304">
        <f>E24</f>
        <v>0</v>
      </c>
      <c r="F10" s="304">
        <f>F24</f>
        <v>0</v>
      </c>
      <c r="G10" s="304">
        <f>G24</f>
        <v>0</v>
      </c>
      <c r="H10" s="304">
        <f t="shared" si="1"/>
        <v>0</v>
      </c>
    </row>
    <row r="11" spans="1:8" ht="18.75">
      <c r="A11" s="362"/>
      <c r="B11" s="358"/>
      <c r="C11" s="358"/>
      <c r="D11" s="38" t="s">
        <v>108</v>
      </c>
      <c r="E11" s="304">
        <f>E18+E25</f>
        <v>457784.52999999997</v>
      </c>
      <c r="F11" s="304">
        <f>F18+F25</f>
        <v>441939.59999999992</v>
      </c>
      <c r="G11" s="304">
        <f>G18+G25</f>
        <v>441939.59999999992</v>
      </c>
      <c r="H11" s="304">
        <f t="shared" si="1"/>
        <v>1341663.7299999997</v>
      </c>
    </row>
    <row r="12" spans="1:8" ht="15.75">
      <c r="A12" s="362"/>
      <c r="B12" s="358"/>
      <c r="C12" s="358"/>
      <c r="D12" s="38" t="s">
        <v>105</v>
      </c>
      <c r="E12" s="304">
        <f t="shared" ref="E12:G13" si="2">E19+E26+E33</f>
        <v>530178.57906000013</v>
      </c>
      <c r="F12" s="304">
        <f t="shared" si="2"/>
        <v>493869.28900000011</v>
      </c>
      <c r="G12" s="304">
        <f t="shared" si="2"/>
        <v>493869.28900000011</v>
      </c>
      <c r="H12" s="304">
        <f t="shared" si="1"/>
        <v>1517917.1570600003</v>
      </c>
    </row>
    <row r="13" spans="1:8" ht="34.5">
      <c r="A13" s="362"/>
      <c r="B13" s="358"/>
      <c r="C13" s="358"/>
      <c r="D13" s="24" t="s">
        <v>107</v>
      </c>
      <c r="E13" s="304">
        <f t="shared" si="2"/>
        <v>0</v>
      </c>
      <c r="F13" s="304">
        <f t="shared" si="2"/>
        <v>0</v>
      </c>
      <c r="G13" s="304">
        <f t="shared" si="2"/>
        <v>0</v>
      </c>
      <c r="H13" s="304">
        <f t="shared" si="1"/>
        <v>0</v>
      </c>
    </row>
    <row r="14" spans="1:8" ht="15.75">
      <c r="A14" s="363"/>
      <c r="B14" s="358"/>
      <c r="C14" s="358"/>
      <c r="D14" s="38" t="s">
        <v>69</v>
      </c>
      <c r="E14" s="304">
        <f>E21+E28+E35+E42</f>
        <v>16809.018649999998</v>
      </c>
      <c r="F14" s="304">
        <f t="shared" ref="F14:G14" si="3">F21+F28+F35+F42</f>
        <v>0</v>
      </c>
      <c r="G14" s="304">
        <f t="shared" si="3"/>
        <v>0</v>
      </c>
      <c r="H14" s="304">
        <f t="shared" si="1"/>
        <v>16809.018649999998</v>
      </c>
    </row>
    <row r="15" spans="1:8" ht="15.75">
      <c r="A15" s="365"/>
      <c r="B15" s="358" t="s">
        <v>46</v>
      </c>
      <c r="C15" s="358" t="s">
        <v>227</v>
      </c>
      <c r="D15" s="58" t="s">
        <v>236</v>
      </c>
      <c r="E15" s="304">
        <f>SUM(E17:E21)</f>
        <v>937757.0880600001</v>
      </c>
      <c r="F15" s="304">
        <f>SUM(F17:F21)</f>
        <v>886096.39</v>
      </c>
      <c r="G15" s="304">
        <f>SUM(G17:G21)</f>
        <v>886096.39</v>
      </c>
      <c r="H15" s="304">
        <f t="shared" si="1"/>
        <v>2709949.8680600002</v>
      </c>
    </row>
    <row r="16" spans="1:8" ht="15.75">
      <c r="A16" s="366"/>
      <c r="B16" s="358"/>
      <c r="C16" s="358"/>
      <c r="D16" s="59" t="s">
        <v>65</v>
      </c>
      <c r="E16" s="305"/>
      <c r="F16" s="305"/>
      <c r="G16" s="305"/>
      <c r="H16" s="304">
        <f t="shared" si="1"/>
        <v>0</v>
      </c>
    </row>
    <row r="17" spans="1:8" ht="18.75">
      <c r="A17" s="366"/>
      <c r="B17" s="358"/>
      <c r="C17" s="358"/>
      <c r="D17" s="23" t="s">
        <v>106</v>
      </c>
      <c r="E17" s="304">
        <f>'пр 2 к ПП 1'!H109</f>
        <v>0</v>
      </c>
      <c r="F17" s="304">
        <f>'пр 2 к ПП 1'!I109</f>
        <v>0</v>
      </c>
      <c r="G17" s="304">
        <f>'пр 2 к ПП 1'!J109</f>
        <v>0</v>
      </c>
      <c r="H17" s="304">
        <f t="shared" si="1"/>
        <v>0</v>
      </c>
    </row>
    <row r="18" spans="1:8" ht="18.75">
      <c r="A18" s="366"/>
      <c r="B18" s="358"/>
      <c r="C18" s="358"/>
      <c r="D18" s="38" t="s">
        <v>108</v>
      </c>
      <c r="E18" s="304">
        <f>'пр 2 к ПП 1'!H106</f>
        <v>454250.3</v>
      </c>
      <c r="F18" s="304">
        <f>'пр 2 к ПП 1'!I106</f>
        <v>438477.49999999994</v>
      </c>
      <c r="G18" s="304">
        <f>'пр 2 к ПП 1'!J106</f>
        <v>438477.49999999994</v>
      </c>
      <c r="H18" s="304">
        <f t="shared" si="1"/>
        <v>1331205.2999999998</v>
      </c>
    </row>
    <row r="19" spans="1:8" ht="15.75">
      <c r="A19" s="366"/>
      <c r="B19" s="358"/>
      <c r="C19" s="358"/>
      <c r="D19" s="38" t="s">
        <v>105</v>
      </c>
      <c r="E19" s="304">
        <f>'пр 2 к ПП 1'!H107</f>
        <v>483506.78806000011</v>
      </c>
      <c r="F19" s="304">
        <f>'пр 2 к ПП 1'!I107</f>
        <v>447618.89000000007</v>
      </c>
      <c r="G19" s="304">
        <f>'пр 2 к ПП 1'!J107</f>
        <v>447618.89000000007</v>
      </c>
      <c r="H19" s="304">
        <f t="shared" si="1"/>
        <v>1378744.5680600002</v>
      </c>
    </row>
    <row r="20" spans="1:8" ht="34.5">
      <c r="A20" s="366"/>
      <c r="B20" s="358"/>
      <c r="C20" s="358"/>
      <c r="D20" s="24" t="s">
        <v>107</v>
      </c>
      <c r="E20" s="304">
        <v>0</v>
      </c>
      <c r="F20" s="304">
        <v>0</v>
      </c>
      <c r="G20" s="304">
        <v>0</v>
      </c>
      <c r="H20" s="304">
        <f t="shared" si="1"/>
        <v>0</v>
      </c>
    </row>
    <row r="21" spans="1:8" ht="15.75">
      <c r="A21" s="367"/>
      <c r="B21" s="358"/>
      <c r="C21" s="358"/>
      <c r="D21" s="38" t="s">
        <v>69</v>
      </c>
      <c r="E21" s="304">
        <f>'пр 2 к ПП 1'!H108</f>
        <v>0</v>
      </c>
      <c r="F21" s="304">
        <f>'пр 2 к ПП 1'!I108</f>
        <v>0</v>
      </c>
      <c r="G21" s="304">
        <f>'пр 2 к ПП 1'!J108</f>
        <v>0</v>
      </c>
      <c r="H21" s="304">
        <f t="shared" si="1"/>
        <v>0</v>
      </c>
    </row>
    <row r="22" spans="1:8" ht="15.75">
      <c r="A22" s="365"/>
      <c r="B22" s="358" t="s">
        <v>228</v>
      </c>
      <c r="C22" s="358" t="s">
        <v>229</v>
      </c>
      <c r="D22" s="58" t="s">
        <v>236</v>
      </c>
      <c r="E22" s="304">
        <f>SUM(E24:E28)</f>
        <v>4134.2299999999996</v>
      </c>
      <c r="F22" s="304">
        <f>SUM(F24:F28)</f>
        <v>4062.1000000000004</v>
      </c>
      <c r="G22" s="304">
        <f>SUM(G24:G28)</f>
        <v>4062.1000000000004</v>
      </c>
      <c r="H22" s="304">
        <f t="shared" si="1"/>
        <v>12258.43</v>
      </c>
    </row>
    <row r="23" spans="1:8" ht="15.75">
      <c r="A23" s="366"/>
      <c r="B23" s="358"/>
      <c r="C23" s="358"/>
      <c r="D23" s="59" t="s">
        <v>65</v>
      </c>
      <c r="E23" s="304"/>
      <c r="F23" s="305"/>
      <c r="G23" s="305"/>
      <c r="H23" s="304">
        <f t="shared" si="1"/>
        <v>0</v>
      </c>
    </row>
    <row r="24" spans="1:8" ht="18.75">
      <c r="A24" s="366"/>
      <c r="B24" s="358"/>
      <c r="C24" s="358"/>
      <c r="D24" s="23" t="s">
        <v>106</v>
      </c>
      <c r="E24" s="304">
        <f>'пр 2 к ПП 2'!H27</f>
        <v>0</v>
      </c>
      <c r="F24" s="304">
        <f>'пр 2 к ПП 2'!I27</f>
        <v>0</v>
      </c>
      <c r="G24" s="304">
        <f>'пр 2 к ПП 2'!J27</f>
        <v>0</v>
      </c>
      <c r="H24" s="304">
        <f t="shared" si="1"/>
        <v>0</v>
      </c>
    </row>
    <row r="25" spans="1:8" ht="18.75">
      <c r="A25" s="366"/>
      <c r="B25" s="358"/>
      <c r="C25" s="358"/>
      <c r="D25" s="38" t="s">
        <v>108</v>
      </c>
      <c r="E25" s="304">
        <f>'пр 2 к ПП 2'!H28</f>
        <v>3534.23</v>
      </c>
      <c r="F25" s="304">
        <f>'пр 2 к ПП 2'!I28</f>
        <v>3462.1000000000004</v>
      </c>
      <c r="G25" s="304">
        <f>'пр 2 к ПП 2'!J28</f>
        <v>3462.1000000000004</v>
      </c>
      <c r="H25" s="304">
        <f t="shared" si="1"/>
        <v>10458.43</v>
      </c>
    </row>
    <row r="26" spans="1:8" ht="15.75">
      <c r="A26" s="366"/>
      <c r="B26" s="358"/>
      <c r="C26" s="358"/>
      <c r="D26" s="38" t="s">
        <v>105</v>
      </c>
      <c r="E26" s="304">
        <f>'пр 2 к ПП 2'!H29</f>
        <v>600</v>
      </c>
      <c r="F26" s="304">
        <f>'пр 2 к ПП 2'!I29</f>
        <v>600</v>
      </c>
      <c r="G26" s="304">
        <f>'пр 2 к ПП 2'!J29</f>
        <v>600</v>
      </c>
      <c r="H26" s="304">
        <f t="shared" si="1"/>
        <v>1800</v>
      </c>
    </row>
    <row r="27" spans="1:8" ht="34.5">
      <c r="A27" s="366"/>
      <c r="B27" s="358"/>
      <c r="C27" s="358"/>
      <c r="D27" s="24" t="s">
        <v>107</v>
      </c>
      <c r="E27" s="304">
        <v>0</v>
      </c>
      <c r="F27" s="304">
        <v>0</v>
      </c>
      <c r="G27" s="304">
        <v>0</v>
      </c>
      <c r="H27" s="304">
        <f t="shared" si="1"/>
        <v>0</v>
      </c>
    </row>
    <row r="28" spans="1:8" ht="15.75">
      <c r="A28" s="367"/>
      <c r="B28" s="358"/>
      <c r="C28" s="358"/>
      <c r="D28" s="38" t="s">
        <v>69</v>
      </c>
      <c r="E28" s="304">
        <v>0</v>
      </c>
      <c r="F28" s="304">
        <v>0</v>
      </c>
      <c r="G28" s="304">
        <v>0</v>
      </c>
      <c r="H28" s="304">
        <f t="shared" si="1"/>
        <v>0</v>
      </c>
    </row>
    <row r="29" spans="1:8" ht="18" customHeight="1">
      <c r="A29" s="365"/>
      <c r="B29" s="358" t="s">
        <v>230</v>
      </c>
      <c r="C29" s="358" t="s">
        <v>231</v>
      </c>
      <c r="D29" s="58" t="s">
        <v>236</v>
      </c>
      <c r="E29" s="304">
        <f>SUM(E31:E35)</f>
        <v>46071.791000000005</v>
      </c>
      <c r="F29" s="304">
        <f>SUM(F31:F35)</f>
        <v>45650.399000000005</v>
      </c>
      <c r="G29" s="304">
        <f>SUM(G31:G35)</f>
        <v>45650.399000000005</v>
      </c>
      <c r="H29" s="304">
        <f t="shared" si="1"/>
        <v>137372.58900000001</v>
      </c>
    </row>
    <row r="30" spans="1:8" ht="18" customHeight="1">
      <c r="A30" s="366"/>
      <c r="B30" s="358"/>
      <c r="C30" s="358"/>
      <c r="D30" s="59" t="s">
        <v>65</v>
      </c>
      <c r="E30" s="304"/>
      <c r="F30" s="305"/>
      <c r="G30" s="305"/>
      <c r="H30" s="304">
        <f t="shared" si="1"/>
        <v>0</v>
      </c>
    </row>
    <row r="31" spans="1:8" ht="18.75">
      <c r="A31" s="366"/>
      <c r="B31" s="358"/>
      <c r="C31" s="358"/>
      <c r="D31" s="23" t="s">
        <v>106</v>
      </c>
      <c r="E31" s="304">
        <v>0</v>
      </c>
      <c r="F31" s="304">
        <v>0</v>
      </c>
      <c r="G31" s="304">
        <v>0</v>
      </c>
      <c r="H31" s="304">
        <f t="shared" si="1"/>
        <v>0</v>
      </c>
    </row>
    <row r="32" spans="1:8" ht="18.75">
      <c r="A32" s="366"/>
      <c r="B32" s="358"/>
      <c r="C32" s="358"/>
      <c r="D32" s="38" t="s">
        <v>108</v>
      </c>
      <c r="E32" s="304">
        <v>0</v>
      </c>
      <c r="F32" s="304">
        <v>0</v>
      </c>
      <c r="G32" s="304">
        <v>0</v>
      </c>
      <c r="H32" s="304">
        <f t="shared" si="1"/>
        <v>0</v>
      </c>
    </row>
    <row r="33" spans="1:8" ht="15.75">
      <c r="A33" s="366"/>
      <c r="B33" s="358"/>
      <c r="C33" s="358"/>
      <c r="D33" s="38" t="s">
        <v>105</v>
      </c>
      <c r="E33" s="304">
        <f>'пр 2 к ПП 3'!H21</f>
        <v>46071.791000000005</v>
      </c>
      <c r="F33" s="304">
        <f>'пр 2 к ПП 3'!I21</f>
        <v>45650.399000000005</v>
      </c>
      <c r="G33" s="304">
        <f>'пр 2 к ПП 3'!J21</f>
        <v>45650.399000000005</v>
      </c>
      <c r="H33" s="304">
        <f t="shared" si="1"/>
        <v>137372.58900000001</v>
      </c>
    </row>
    <row r="34" spans="1:8" ht="34.5">
      <c r="A34" s="366"/>
      <c r="B34" s="358"/>
      <c r="C34" s="358"/>
      <c r="D34" s="24" t="s">
        <v>107</v>
      </c>
      <c r="E34" s="304">
        <v>0</v>
      </c>
      <c r="F34" s="304">
        <v>0</v>
      </c>
      <c r="G34" s="304">
        <v>0</v>
      </c>
      <c r="H34" s="304">
        <f t="shared" si="1"/>
        <v>0</v>
      </c>
    </row>
    <row r="35" spans="1:8" ht="15.75">
      <c r="A35" s="367"/>
      <c r="B35" s="358"/>
      <c r="C35" s="358"/>
      <c r="D35" s="38" t="s">
        <v>69</v>
      </c>
      <c r="E35" s="304">
        <v>0</v>
      </c>
      <c r="F35" s="304">
        <v>0</v>
      </c>
      <c r="G35" s="304">
        <v>0</v>
      </c>
      <c r="H35" s="304">
        <f t="shared" si="1"/>
        <v>0</v>
      </c>
    </row>
    <row r="36" spans="1:8" ht="15.75" customHeight="1">
      <c r="A36" s="365"/>
      <c r="B36" s="358" t="s">
        <v>411</v>
      </c>
      <c r="C36" s="358" t="s">
        <v>411</v>
      </c>
      <c r="D36" s="58" t="s">
        <v>236</v>
      </c>
      <c r="E36" s="304">
        <f>SUM(E38:E42)</f>
        <v>16809.018649999998</v>
      </c>
      <c r="F36" s="304">
        <f>SUM(F38:F42)</f>
        <v>0</v>
      </c>
      <c r="G36" s="304">
        <f>SUM(G38:G42)</f>
        <v>0</v>
      </c>
      <c r="H36" s="304">
        <f t="shared" ref="H36:H42" si="4">SUM(E36:G36)</f>
        <v>16809.018649999998</v>
      </c>
    </row>
    <row r="37" spans="1:8" ht="15.75">
      <c r="A37" s="366"/>
      <c r="B37" s="358"/>
      <c r="C37" s="358"/>
      <c r="D37" s="59" t="s">
        <v>65</v>
      </c>
      <c r="E37" s="304"/>
      <c r="F37" s="305"/>
      <c r="G37" s="305"/>
      <c r="H37" s="304">
        <f t="shared" si="4"/>
        <v>0</v>
      </c>
    </row>
    <row r="38" spans="1:8" ht="18.75">
      <c r="A38" s="366"/>
      <c r="B38" s="358"/>
      <c r="C38" s="358"/>
      <c r="D38" s="23" t="s">
        <v>106</v>
      </c>
      <c r="E38" s="304">
        <v>0</v>
      </c>
      <c r="F38" s="304">
        <v>0</v>
      </c>
      <c r="G38" s="304">
        <v>0</v>
      </c>
      <c r="H38" s="304">
        <f t="shared" si="4"/>
        <v>0</v>
      </c>
    </row>
    <row r="39" spans="1:8" ht="18.75">
      <c r="A39" s="366"/>
      <c r="B39" s="358"/>
      <c r="C39" s="358"/>
      <c r="D39" s="203" t="s">
        <v>108</v>
      </c>
      <c r="E39" s="304">
        <v>0</v>
      </c>
      <c r="F39" s="304">
        <v>0</v>
      </c>
      <c r="G39" s="304">
        <v>0</v>
      </c>
      <c r="H39" s="304">
        <f t="shared" si="4"/>
        <v>0</v>
      </c>
    </row>
    <row r="40" spans="1:8" ht="15.75">
      <c r="A40" s="366"/>
      <c r="B40" s="358"/>
      <c r="C40" s="358"/>
      <c r="D40" s="203" t="s">
        <v>105</v>
      </c>
      <c r="E40" s="304">
        <v>0</v>
      </c>
      <c r="F40" s="304">
        <v>0</v>
      </c>
      <c r="G40" s="304">
        <v>0</v>
      </c>
      <c r="H40" s="304">
        <f t="shared" si="4"/>
        <v>0</v>
      </c>
    </row>
    <row r="41" spans="1:8" ht="34.5">
      <c r="A41" s="366"/>
      <c r="B41" s="358"/>
      <c r="C41" s="358"/>
      <c r="D41" s="24" t="s">
        <v>107</v>
      </c>
      <c r="E41" s="304">
        <v>0</v>
      </c>
      <c r="F41" s="304">
        <v>0</v>
      </c>
      <c r="G41" s="304">
        <v>0</v>
      </c>
      <c r="H41" s="304">
        <f t="shared" si="4"/>
        <v>0</v>
      </c>
    </row>
    <row r="42" spans="1:8" ht="15.75">
      <c r="A42" s="367"/>
      <c r="B42" s="358"/>
      <c r="C42" s="358"/>
      <c r="D42" s="203" t="s">
        <v>69</v>
      </c>
      <c r="E42" s="304">
        <f>'ОМ пр'!H9</f>
        <v>16809.018649999998</v>
      </c>
      <c r="F42" s="304">
        <f>'ОМ пр'!I9</f>
        <v>0</v>
      </c>
      <c r="G42" s="304">
        <f>'ОМ пр'!J9</f>
        <v>0</v>
      </c>
      <c r="H42" s="304">
        <f t="shared" si="4"/>
        <v>16809.018649999998</v>
      </c>
    </row>
    <row r="43" spans="1:8" ht="15.75">
      <c r="A43" s="204"/>
      <c r="B43" s="205"/>
      <c r="C43" s="205"/>
      <c r="D43" s="206"/>
      <c r="E43" s="207"/>
      <c r="F43" s="207"/>
      <c r="G43" s="207"/>
      <c r="H43" s="207"/>
    </row>
    <row r="44" spans="1:8" s="17" customFormat="1" ht="18.75">
      <c r="A44" s="364" t="s">
        <v>109</v>
      </c>
      <c r="B44" s="364"/>
      <c r="C44" s="364"/>
      <c r="D44" s="364"/>
      <c r="E44" s="364"/>
      <c r="F44" s="364"/>
      <c r="G44" s="364"/>
      <c r="H44" s="364"/>
    </row>
    <row r="45" spans="1:8" s="17" customFormat="1" ht="18.75">
      <c r="A45" s="364" t="s">
        <v>149</v>
      </c>
      <c r="B45" s="364"/>
      <c r="C45" s="364"/>
      <c r="D45" s="364"/>
      <c r="E45" s="364"/>
      <c r="F45" s="364"/>
      <c r="G45" s="364"/>
      <c r="H45" s="364"/>
    </row>
    <row r="53" spans="11:11">
      <c r="K53" s="55" t="s">
        <v>237</v>
      </c>
    </row>
    <row r="149" spans="13:13" ht="105" customHeight="1">
      <c r="M149" s="56"/>
    </row>
  </sheetData>
  <mergeCells count="24">
    <mergeCell ref="A8:A14"/>
    <mergeCell ref="A5:A6"/>
    <mergeCell ref="A44:H44"/>
    <mergeCell ref="A45:H45"/>
    <mergeCell ref="B29:B35"/>
    <mergeCell ref="C29:C35"/>
    <mergeCell ref="A29:A35"/>
    <mergeCell ref="A22:A28"/>
    <mergeCell ref="A15:A21"/>
    <mergeCell ref="B8:B14"/>
    <mergeCell ref="C8:C14"/>
    <mergeCell ref="B15:B21"/>
    <mergeCell ref="C15:C21"/>
    <mergeCell ref="B22:B28"/>
    <mergeCell ref="C22:C28"/>
    <mergeCell ref="A36:A42"/>
    <mergeCell ref="B36:B42"/>
    <mergeCell ref="C36:C42"/>
    <mergeCell ref="E1:H1"/>
    <mergeCell ref="B2:H2"/>
    <mergeCell ref="B5:B6"/>
    <mergeCell ref="C5:C6"/>
    <mergeCell ref="D5:D6"/>
    <mergeCell ref="E5:H5"/>
  </mergeCells>
  <printOptions horizontalCentered="1" gridLines="1"/>
  <pageMargins left="0.15748031496062992" right="0.15748031496062992" top="0.78740157480314965" bottom="0" header="0.31496062992125984" footer="0.31496062992125984"/>
  <pageSetup paperSize="9" scale="69" orientation="portrait" useFirstPageNumber="1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13</vt:i4>
      </vt:variant>
    </vt:vector>
  </HeadingPairs>
  <TitlesOfParts>
    <vt:vector size="32" baseType="lpstr">
      <vt:lpstr>пр 1 к ПП</vt:lpstr>
      <vt:lpstr>пр 1 к ПП 2</vt:lpstr>
      <vt:lpstr>пр 1 к ПП 3</vt:lpstr>
      <vt:lpstr>пр 2 к Пор</vt:lpstr>
      <vt:lpstr>пр к пасп</vt:lpstr>
      <vt:lpstr>пр 4 к Пор</vt:lpstr>
      <vt:lpstr>пр 5 к Пор</vt:lpstr>
      <vt:lpstr>пр 6 к Пор</vt:lpstr>
      <vt:lpstr>пр 7 к Пор</vt:lpstr>
      <vt:lpstr>пр 2 к ПП 1</vt:lpstr>
      <vt:lpstr>пр 2 к ПП 2</vt:lpstr>
      <vt:lpstr>пр 2 к ПП 3</vt:lpstr>
      <vt:lpstr>ОМ пр</vt:lpstr>
      <vt:lpstr>пр к ОМ</vt:lpstr>
      <vt:lpstr>пр 9 к Пор</vt:lpstr>
      <vt:lpstr>пр 10 к Пор</vt:lpstr>
      <vt:lpstr>пр 11 к Пор</vt:lpstr>
      <vt:lpstr>пр 12 к Пор</vt:lpstr>
      <vt:lpstr>пр 13 к Пор</vt:lpstr>
      <vt:lpstr>'пр 10 к Пор'!Заголовки_для_печати</vt:lpstr>
      <vt:lpstr>'пр 11 к Пор'!Заголовки_для_печати</vt:lpstr>
      <vt:lpstr>'пр 13 к Пор'!Заголовки_для_печати</vt:lpstr>
      <vt:lpstr>'пр 2 к Пор'!Заголовки_для_печати</vt:lpstr>
      <vt:lpstr>'пр 5 к Пор'!Заголовки_для_печати</vt:lpstr>
      <vt:lpstr>'пр 9 к Пор'!Заголовки_для_печати</vt:lpstr>
      <vt:lpstr>'пр 13 к Пор'!Область_печати</vt:lpstr>
      <vt:lpstr>'пр 2 к ПП 2'!Область_печати</vt:lpstr>
      <vt:lpstr>'пр 2 к ПП 3'!Область_печати</vt:lpstr>
      <vt:lpstr>'пр 5 к Пор'!Область_печати</vt:lpstr>
      <vt:lpstr>'пр 6 к Пор'!Область_печати</vt:lpstr>
      <vt:lpstr>'пр 7 к Пор'!Область_печати</vt:lpstr>
      <vt:lpstr>'пр к пасп'!Область_печати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Мария Иванова</cp:lastModifiedBy>
  <cp:lastPrinted>2018-05-07T03:14:41Z</cp:lastPrinted>
  <dcterms:created xsi:type="dcterms:W3CDTF">2016-10-20T04:37:12Z</dcterms:created>
  <dcterms:modified xsi:type="dcterms:W3CDTF">2018-05-22T10:10:19Z</dcterms:modified>
</cp:coreProperties>
</file>