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УПРАВЛЕНИЕ ДЕЛАМИ\УПРАВЛЕНИЕ ДЕЛАМИ 2025\СПОРТ\проект + 07  ФКиС корректировка ноябрь ПЛАНОВАЯ\895-п 2025 проект физ.культура и спорт\"/>
    </mc:Choice>
  </mc:AlternateContent>
  <bookViews>
    <workbookView xWindow="0" yWindow="0" windowWidth="19200" windowHeight="11040" tabRatio="921" activeTab="3"/>
  </bookViews>
  <sheets>
    <sheet name="пр к пасп" sheetId="2" r:id="rId1"/>
    <sheet name="пр к пасп ПП1" sheetId="7" r:id="rId2"/>
    <sheet name="пр к ПП1" sheetId="8" r:id="rId3"/>
    <sheet name="пр 3 к МП" sheetId="3" r:id="rId4"/>
    <sheet name="пр 4 к МП" sheetId="5" r:id="rId5"/>
    <sheet name="пр 5 к МП" sheetId="6" r:id="rId6"/>
  </sheets>
  <definedNames>
    <definedName name="_xlnm._FilterDatabase" localSheetId="2" hidden="1">'пр к ПП1'!$A$7:$L$12</definedName>
    <definedName name="_xlnm.Print_Titles" localSheetId="3">'пр 3 к МП'!$11:$12</definedName>
    <definedName name="_xlnm.Print_Titles" localSheetId="4">'пр 4 к МП'!$11:$13</definedName>
    <definedName name="_xlnm.Print_Titles" localSheetId="5">'пр 5 к МП'!$13:$15</definedName>
    <definedName name="_xlnm.Print_Titles" localSheetId="0">'пр к пасп'!$11:$14</definedName>
    <definedName name="_xlnm.Print_Titles" localSheetId="1">'пр к пасп ПП1'!$9:$11</definedName>
    <definedName name="_xlnm.Print_Titles" localSheetId="2">'пр к ПП1'!$7:$8</definedName>
    <definedName name="_xlnm.Print_Area" localSheetId="4">'пр 4 к МП'!$A$1:$L$19</definedName>
    <definedName name="_xlnm.Print_Area" localSheetId="5">'пр 5 к МП'!$A$1:$T$25</definedName>
    <definedName name="_xlnm.Print_Area" localSheetId="0">'пр к пасп'!$A$1:$H$17</definedName>
    <definedName name="_xlnm.Print_Area" localSheetId="1">'пр к пасп ПП1'!$A$1:$G$25</definedName>
    <definedName name="_xlnm.Print_Area" localSheetId="2">'пр к ПП1'!$A$1:$L$39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24" i="6" l="1"/>
  <c r="Q24" i="6"/>
  <c r="P24" i="6"/>
  <c r="S24" i="6" s="1"/>
  <c r="R16" i="6"/>
  <c r="Q16" i="6"/>
  <c r="P16" i="6"/>
  <c r="G18" i="7" l="1"/>
  <c r="E18" i="7"/>
  <c r="F18" i="7"/>
  <c r="E16" i="7" l="1"/>
  <c r="R19" i="6" l="1"/>
  <c r="Q19" i="6"/>
  <c r="Q21" i="6" s="1"/>
  <c r="P19" i="6"/>
  <c r="K39" i="8"/>
  <c r="J39" i="8"/>
  <c r="I39" i="8"/>
  <c r="H39" i="8"/>
  <c r="K38" i="8"/>
  <c r="K37" i="8"/>
  <c r="J37" i="8"/>
  <c r="I37" i="8"/>
  <c r="H37" i="8"/>
  <c r="K34" i="8" l="1"/>
  <c r="I28" i="8" l="1"/>
  <c r="J28" i="8"/>
  <c r="H28" i="8"/>
  <c r="K30" i="8"/>
  <c r="K31" i="8"/>
  <c r="K32" i="8"/>
  <c r="K33" i="8"/>
  <c r="K35" i="8"/>
  <c r="K36" i="8"/>
  <c r="K29" i="8"/>
  <c r="H13" i="8"/>
  <c r="I13" i="8"/>
  <c r="J13" i="8"/>
  <c r="K15" i="8"/>
  <c r="K16" i="8"/>
  <c r="K17" i="8"/>
  <c r="K18" i="8"/>
  <c r="K19" i="8"/>
  <c r="K20" i="8"/>
  <c r="K14" i="8"/>
  <c r="J11" i="8"/>
  <c r="I11" i="8"/>
  <c r="H11" i="8"/>
  <c r="K13" i="8" l="1"/>
  <c r="K11" i="8"/>
  <c r="K28" i="8"/>
  <c r="R21" i="6" l="1"/>
  <c r="Q13" i="6"/>
  <c r="S19" i="6" l="1"/>
  <c r="Y24" i="6"/>
  <c r="K22" i="8"/>
  <c r="R13" i="6" l="1"/>
  <c r="J11" i="5"/>
  <c r="K11" i="5" s="1"/>
  <c r="G16" i="7" l="1"/>
  <c r="F16" i="7"/>
  <c r="Y17" i="6" l="1"/>
  <c r="Y22" i="6"/>
  <c r="Y23" i="6"/>
  <c r="Y25" i="6"/>
  <c r="I25" i="8" l="1"/>
  <c r="I23" i="8"/>
  <c r="I21" i="8"/>
  <c r="K12" i="8"/>
  <c r="K24" i="8"/>
  <c r="J23" i="8"/>
  <c r="H23" i="8"/>
  <c r="J25" i="8"/>
  <c r="H25" i="8"/>
  <c r="K27" i="8"/>
  <c r="K26" i="8"/>
  <c r="K23" i="8" l="1"/>
  <c r="K25" i="8"/>
  <c r="J19" i="5" l="1"/>
  <c r="H21" i="8"/>
  <c r="J17" i="5" l="1"/>
  <c r="J16" i="5"/>
  <c r="J14" i="5" s="1"/>
  <c r="I19" i="5"/>
  <c r="Y19" i="6"/>
  <c r="Y18" i="6"/>
  <c r="Y20" i="6"/>
  <c r="I8" i="8"/>
  <c r="J8" i="8" s="1"/>
  <c r="F10" i="7"/>
  <c r="G10" i="7" s="1"/>
  <c r="I17" i="5" l="1"/>
  <c r="I16" i="5"/>
  <c r="S16" i="6"/>
  <c r="S25" i="6"/>
  <c r="Y16" i="6" l="1"/>
  <c r="I14" i="5"/>
  <c r="U21" i="6"/>
  <c r="V21" i="6"/>
  <c r="T21" i="6"/>
  <c r="U16" i="6"/>
  <c r="V16" i="6"/>
  <c r="T16" i="6"/>
  <c r="X24" i="6" l="1"/>
  <c r="S23" i="6"/>
  <c r="C16" i="6"/>
  <c r="C21" i="6"/>
  <c r="L15" i="5"/>
  <c r="S20" i="6" l="1"/>
  <c r="X19" i="6"/>
  <c r="J21" i="8" l="1"/>
  <c r="K19" i="5" s="1"/>
  <c r="K17" i="5" l="1"/>
  <c r="L17" i="5" s="1"/>
  <c r="K16" i="5"/>
  <c r="L19" i="5"/>
  <c r="K21" i="8"/>
  <c r="K14" i="5" l="1"/>
  <c r="L14" i="5" s="1"/>
  <c r="L16" i="5"/>
  <c r="K40" i="8"/>
  <c r="P21" i="6" l="1"/>
  <c r="X16" i="6"/>
  <c r="Y21" i="6" l="1"/>
  <c r="S21" i="6"/>
  <c r="X21" i="6" s="1"/>
</calcChain>
</file>

<file path=xl/sharedStrings.xml><?xml version="1.0" encoding="utf-8"?>
<sst xmlns="http://schemas.openxmlformats.org/spreadsheetml/2006/main" count="281" uniqueCount="177">
  <si>
    <t>ИНФОРМАЦИЯ</t>
  </si>
  <si>
    <t>ПЕРЕЧЕНЬ</t>
  </si>
  <si>
    <t>Единица измерения</t>
  </si>
  <si>
    <t>1.1.</t>
  </si>
  <si>
    <t>с указанием планируемых к достижению значений</t>
  </si>
  <si>
    <t>Форма нормативного правового акта</t>
  </si>
  <si>
    <t>Основные положения нормативного правового акта</t>
  </si>
  <si>
    <t>Ответственный исполнитель</t>
  </si>
  <si>
    <t>Ожидаемый срок принятия нормативного правового акта</t>
  </si>
  <si>
    <t>Подпрограмма 1</t>
  </si>
  <si>
    <t>№ п/п</t>
  </si>
  <si>
    <t>(тыс. рублей)</t>
  </si>
  <si>
    <t>в том числе:</t>
  </si>
  <si>
    <t>внебюджетные источники</t>
  </si>
  <si>
    <t>Наименование главного распорядителя бюджетных средств (далее - ГРБС)</t>
  </si>
  <si>
    <t>Код бюджетной классификации</t>
  </si>
  <si>
    <t>Итого на очередной финансовый год и плановый период</t>
  </si>
  <si>
    <t>ГРБС</t>
  </si>
  <si>
    <t>РзПр</t>
  </si>
  <si>
    <t>ЦСР</t>
  </si>
  <si>
    <t>ВР</t>
  </si>
  <si>
    <t>план</t>
  </si>
  <si>
    <t>Х</t>
  </si>
  <si>
    <t>в том числе по ГРБС:</t>
  </si>
  <si>
    <t>Наименование муниципальной программы Туруханского района, подпрограммы</t>
  </si>
  <si>
    <t>внебюджетных фондов</t>
  </si>
  <si>
    <t>всего</t>
  </si>
  <si>
    <t>Уровень бюджетной системы / источники финансирования</t>
  </si>
  <si>
    <t>об источниках финансирования подпрограмм, отдельных</t>
  </si>
  <si>
    <t xml:space="preserve">(средства районного бюджета, в том числе средства, </t>
  </si>
  <si>
    <t>поступившие из бюджетов других уровней бюджетной системы,</t>
  </si>
  <si>
    <t>бюджетов государственных внебюджетных фондов)</t>
  </si>
  <si>
    <t>Цель, показатели результативности</t>
  </si>
  <si>
    <t>Источник информации</t>
  </si>
  <si>
    <t>Годы реализации подпрограммы</t>
  </si>
  <si>
    <t>Цели, задачи, мероприятия подпрограммы</t>
  </si>
  <si>
    <t>Расходы по годам реализации программы (тыс. руб.)</t>
  </si>
  <si>
    <t>Ожидаемый непосредственный результат (краткое описание) от реализации подпрограммного мероприятия (в том числе в натуральном выражении)</t>
  </si>
  <si>
    <t>итого на очередной финансовый год и плановый период</t>
  </si>
  <si>
    <t>чел.</t>
  </si>
  <si>
    <t>1.2.</t>
  </si>
  <si>
    <t>2.1.</t>
  </si>
  <si>
    <t>ед.</t>
  </si>
  <si>
    <t>и значения показателей результативности подпрограммы 1</t>
  </si>
  <si>
    <t>федеральный бюджет</t>
  </si>
  <si>
    <t>краевой бюджет</t>
  </si>
  <si>
    <t>в том числе средств, поступивших из бюджетов других уровней бюджетной системы и бюджетов государственных</t>
  </si>
  <si>
    <t>3.1.</t>
  </si>
  <si>
    <t>4.1.</t>
  </si>
  <si>
    <t>1.1.1.</t>
  </si>
  <si>
    <t>%</t>
  </si>
  <si>
    <t>Развитие массовой физической культуры и спорта</t>
  </si>
  <si>
    <t>1.</t>
  </si>
  <si>
    <t>1.1</t>
  </si>
  <si>
    <t>Увеличение участников   официальных  спортивных мероприятиях не менее  50 человек ежегодно, в том числе работающей молодёжи и взрослого населения не менее 30 человек.</t>
  </si>
  <si>
    <t>2.</t>
  </si>
  <si>
    <t>2.1</t>
  </si>
  <si>
    <t>3.</t>
  </si>
  <si>
    <t>3.1</t>
  </si>
  <si>
    <t>0710083210</t>
  </si>
  <si>
    <t>0710083220</t>
  </si>
  <si>
    <t>ВСЕГО</t>
  </si>
  <si>
    <t>0710081850</t>
  </si>
  <si>
    <t xml:space="preserve"> 0710081870</t>
  </si>
  <si>
    <t>0710081880</t>
  </si>
  <si>
    <t>5.</t>
  </si>
  <si>
    <t>5.1.</t>
  </si>
  <si>
    <t>Обеспечение деятельности подведомственных учреждений</t>
  </si>
  <si>
    <t>Статическая отчетность 1-ФК</t>
  </si>
  <si>
    <t>Статистическая отчетность 1-ФК</t>
  </si>
  <si>
    <t>количчество спортивных клубов по месту жительства</t>
  </si>
  <si>
    <t>спортсмены разрядники</t>
  </si>
  <si>
    <r>
      <rPr>
        <b/>
        <sz val="12"/>
        <rFont val="Times New Roman"/>
        <family val="1"/>
        <charset val="204"/>
      </rPr>
      <t>Задача подпрограммы</t>
    </r>
    <r>
      <rPr>
        <sz val="12"/>
        <rFont val="Times New Roman"/>
        <family val="2"/>
        <charset val="204"/>
      </rPr>
      <t>:</t>
    </r>
    <r>
      <rPr>
        <b/>
        <sz val="12"/>
        <rFont val="Times New Roman"/>
        <family val="1"/>
        <charset val="204"/>
      </rPr>
      <t>3</t>
    </r>
    <r>
      <rPr>
        <sz val="12"/>
        <rFont val="Times New Roman"/>
        <family val="2"/>
        <charset val="204"/>
      </rPr>
      <t>.Укрепление материально-спортивной  базы и повышение уровня подготовки спортсменов;</t>
    </r>
  </si>
  <si>
    <t>1.3.</t>
  </si>
  <si>
    <t>4.</t>
  </si>
  <si>
    <t>Численность занимающихся детей в детско-юношеских спортивных школах;</t>
  </si>
  <si>
    <t>Об утверждении нормативов финансирования физкультурных и спортивных мероприятий, в том числе спортивных соревнований и учебно-тренировачных сборов, финансируемых за счет средств бюджета Туруханского района</t>
  </si>
  <si>
    <t>администрация Туруханского района</t>
  </si>
  <si>
    <t>Приложение № 3</t>
  </si>
  <si>
    <t>Приложение № 4</t>
  </si>
  <si>
    <t>не менее 2 человек ежегодно</t>
  </si>
  <si>
    <t xml:space="preserve">об основных мерах правового регулирования в соответствующей сфере (области) муниципального </t>
  </si>
  <si>
    <t xml:space="preserve"> управления, направленных на достижение цели и (или) задач муниципальной программы</t>
  </si>
  <si>
    <t>мероприятий подпрограммы 1 «Развитие массовой физической культуры и спорта»</t>
  </si>
  <si>
    <t>Приложение № 2</t>
  </si>
  <si>
    <t>6.</t>
  </si>
  <si>
    <t>Свод по всем годам</t>
  </si>
  <si>
    <t>7.</t>
  </si>
  <si>
    <t>0710074180</t>
  </si>
  <si>
    <t>Поддержка физкультурно-спортивных клубов по месту жительства</t>
  </si>
  <si>
    <t>население</t>
  </si>
  <si>
    <t>спортсмены</t>
  </si>
  <si>
    <t>Статистическая отчетность 5-ФК</t>
  </si>
  <si>
    <t>годы до конца реализации муниципальной программы Туруханского муниципального округа</t>
  </si>
  <si>
    <t>Цели, целевые показатели муниципальной программы Туруханского муниципального округа</t>
  </si>
  <si>
    <t>целевых показателей муниципальной программы Туруханского муниципального округа</t>
  </si>
  <si>
    <t>в результате реализации муниципальной программы Туруханского муниципального округа</t>
  </si>
  <si>
    <t>Цель муниципальной программы Туруханского муниципального округа: Создание условий, обеспечивающих возможность гражданам заниматься физической культурой и спортом, формирование цельной системы подготовки спортивного резерва, развития потенциала молодежи в интересах Туруханского муниципального округа</t>
  </si>
  <si>
    <t>Численность граждан  занимающихся физической культурой и спортом в Туруханском муниципальном округе</t>
  </si>
  <si>
    <r>
      <t>Цель подпрограммы:</t>
    </r>
    <r>
      <rPr>
        <sz val="12"/>
        <rFont val="Times New Roman"/>
        <family val="1"/>
        <charset val="204"/>
      </rPr>
      <t>Создание доступных условий для занятий населения Туруханского муниципального округа различных возрастных, профессиональных и социальных групп физической культурой и спортом</t>
    </r>
  </si>
  <si>
    <r>
      <rPr>
        <b/>
        <sz val="12"/>
        <rFont val="Times New Roman"/>
        <family val="1"/>
        <charset val="204"/>
      </rPr>
      <t>Задача подпрограммы</t>
    </r>
    <r>
      <rPr>
        <sz val="12"/>
        <rFont val="Times New Roman"/>
        <family val="2"/>
        <charset val="204"/>
      </rPr>
      <t>:</t>
    </r>
    <r>
      <rPr>
        <b/>
        <sz val="12"/>
        <rFont val="Times New Roman"/>
        <family val="1"/>
        <charset val="204"/>
      </rPr>
      <t>1</t>
    </r>
    <r>
      <rPr>
        <sz val="12"/>
        <rFont val="Times New Roman"/>
        <family val="2"/>
        <charset val="204"/>
      </rPr>
      <t>.Организация  проведения официальных  спортивных и спортивно-массовых мероприятий Туруханского муниципального округа, развитие физической культуры и спорта в поселениях Туруханского муниципального округа</t>
    </r>
  </si>
  <si>
    <t>удельный вес населения Туруханского муниципального округа, занимающегося физической культурой и спортом</t>
  </si>
  <si>
    <t>Участие  сборных команд Туруханского муниципального округа в соревнованиях краевого, реионального, всероссийского и муждународного уровней</t>
  </si>
  <si>
    <t>Задача 2. Организация проведения официальных спортивных и спортивно-массовых мероприятий, развитие физической культуры и спорта в поселениях Туруханского муниципального округа.</t>
  </si>
  <si>
    <t>Цель подпрограммы : Создание доступных условий для занятия населения Туруханского муниципального округа различных возрастных, профессиональных и социальных групп физической культурой и спортом</t>
  </si>
  <si>
    <t>Администрация Туруханского муниципального округа</t>
  </si>
  <si>
    <t>Участие  жителей поселений Туруханского муниципального округа в районных спортивно-массовых мероприятиях, не менее 760 чел.</t>
  </si>
  <si>
    <t>Участие сборных команд Туруханского муниципального округа в соревнованиях краевого, всеросийского, международного уровней и проведение учебно-тренировочных сборов для сборных команд Туруханского муниципального округа</t>
  </si>
  <si>
    <t>Участие сборных команд Туруханского муниципального округа в соревнованиях краевого, регионального, Всероссийского и международного уровней, не менее 25 человек ежегодно.</t>
  </si>
  <si>
    <t>Приобретение экипировки, инвентаря и оборудования для проведений учебно тренировочного процесса сборных команд Туруханского муниципального округа по видам спорта и обемпечению деятельности спортивных клубов по месту жительства</t>
  </si>
  <si>
    <t>Расходы Верхнеимбатского территориального отдела администрации Туруханского муниципального округа на проведение физкультурно-массовых мероприятий в  Туруханском муниципальном округе</t>
  </si>
  <si>
    <t xml:space="preserve">Расходы Борского территориального отдела администрации Туруханского муниципального округа на проведение физкультурно-массовых мероприятий в  Туруханском муниципальном округе </t>
  </si>
  <si>
    <t xml:space="preserve">Расходы Вороговского территориального отдела администрации Туруханского муниципального округа на проведение физкультурно-массовых мероприятий в  Туруханском муниципальном округе </t>
  </si>
  <si>
    <t xml:space="preserve">Расходы Зотинского территориального отдела администрации Туруханского муниципального округа на проведение физкультурно-массовых мероприятий в  Туруханском муниципальном округе </t>
  </si>
  <si>
    <t xml:space="preserve">Расходы Светлогорского территориального отдела администрации Туруханского муниципального округа на проведение физкультурно-массовых мероприятий в  Туруханском муниципальном округе </t>
  </si>
  <si>
    <t xml:space="preserve">Расходы Туруханского территориального отдела администрации Туруханского муниципального округа на проведение физкультурно-массовых мероприятий в  Туруханском муниципальном округе </t>
  </si>
  <si>
    <t xml:space="preserve">Расходы Игарского территориального управления администрации Туруханского муниципального округа на проведение физкультурно-массовых мероприятий в  Туруханском муниципальном округе </t>
  </si>
  <si>
    <t>0710081861</t>
  </si>
  <si>
    <t>0710081862</t>
  </si>
  <si>
    <t>0710081863</t>
  </si>
  <si>
    <t>0710081864</t>
  </si>
  <si>
    <t>0710081865</t>
  </si>
  <si>
    <t>0710081866</t>
  </si>
  <si>
    <t>0710081867</t>
  </si>
  <si>
    <t>2.2</t>
  </si>
  <si>
    <t>2.3</t>
  </si>
  <si>
    <t>2.4</t>
  </si>
  <si>
    <t>2.5</t>
  </si>
  <si>
    <t>2.6</t>
  </si>
  <si>
    <t>2.7</t>
  </si>
  <si>
    <t>Задача 3. Формирование и обеспечение деятельности спортивных сборных команд Туруханского муниципального округа.</t>
  </si>
  <si>
    <t xml:space="preserve">Задача 4. Укрепление материально-спортивной  базы и  повышение уровня подготовки спортсменов. </t>
  </si>
  <si>
    <t>4.1</t>
  </si>
  <si>
    <t>5.2.</t>
  </si>
  <si>
    <t>Задача 6. Обеспечение деятельности подведомственных учреждений</t>
  </si>
  <si>
    <t>6.2</t>
  </si>
  <si>
    <t>6.1</t>
  </si>
  <si>
    <t>6.3</t>
  </si>
  <si>
    <t>6.4</t>
  </si>
  <si>
    <t>6.5</t>
  </si>
  <si>
    <t>6.6</t>
  </si>
  <si>
    <t>6.7</t>
  </si>
  <si>
    <t>6.8</t>
  </si>
  <si>
    <t>Приобретение экипировки, инвентаря и оборудования для проведений учебно тренировочного процесса сборных команд Туруханского муниципального округа</t>
  </si>
  <si>
    <t>Обеспечение деятельности учреждений на оснащение объектов инвентарем, приобретение экипировки, инвентаря и оборудования для проведений учебно тренировочного процесса, а также на хозяйственно-бытовые нужды учреждения.</t>
  </si>
  <si>
    <t>Годы реализации муниципальной программы Туруханского муниципального округа</t>
  </si>
  <si>
    <t>№ 26-п от 28.01.2025</t>
  </si>
  <si>
    <t>Задача муниципальной программы Туруханского муниципального округа: организация  проведения официальных  спортивных и спортивно-массовых мероприятий Туруханского муниципального округа, развитие физической культуры и спорта в поселениях Туруханского муниципального округа</t>
  </si>
  <si>
    <t>Постановление</t>
  </si>
  <si>
    <t>о ресурсном обеспечении муниципальной программы Туруханского муниципального округа за счет средств окружного бюджета,</t>
  </si>
  <si>
    <t>7.1</t>
  </si>
  <si>
    <t xml:space="preserve">Задача 7. Расходы на поддержку физкультурно-спортивных клубов по месту жительства </t>
  </si>
  <si>
    <t>Расходы на поддержку физкультурно-спортивных клубов по месту жительства в рамках подпрограммы «Развитие массовой физической культуры и спорта» муниципальной программы Туруханского муниципального округа  «Развитие физической культуры, спорта в Туруханском муниципальном округе».</t>
  </si>
  <si>
    <t>Муниципальная программа Туруханского муниципального округа</t>
  </si>
  <si>
    <t>всего расходные обязательства по муниципальной программе Туруханского муниципального округа</t>
  </si>
  <si>
    <t>всего расходные обязательства по подпрограмме муниципальной программы Туруханского муниципального округа</t>
  </si>
  <si>
    <t>Наименование муниципальной программы Туруханского муниципального округа, подпрограммы</t>
  </si>
  <si>
    <t>Статус (муниципальная программа Туруханского муниципального округа, подпрограмма)</t>
  </si>
  <si>
    <t>мероприятий муниципальной программы Туруханского муниципального округа</t>
  </si>
  <si>
    <t>проведение окружных спортивных  мероприятий</t>
  </si>
  <si>
    <r>
      <rPr>
        <b/>
        <sz val="12"/>
        <rFont val="Times New Roman"/>
        <family val="1"/>
        <charset val="204"/>
      </rPr>
      <t>Задача подпрограммы</t>
    </r>
    <r>
      <rPr>
        <sz val="12"/>
        <rFont val="Times New Roman"/>
        <family val="2"/>
        <charset val="204"/>
      </rPr>
      <t>:</t>
    </r>
    <r>
      <rPr>
        <b/>
        <sz val="12"/>
        <rFont val="Times New Roman"/>
        <family val="1"/>
        <charset val="204"/>
      </rPr>
      <t>2</t>
    </r>
    <r>
      <rPr>
        <sz val="12"/>
        <rFont val="Times New Roman"/>
        <family val="2"/>
        <charset val="204"/>
      </rPr>
      <t>.Формирование и обеспечение деятельности спортивных сборных команд Туруханского муниципального округа;</t>
    </r>
  </si>
  <si>
    <t xml:space="preserve">Цель муниципальной программы Туруханского муниципального округа: создание условий, обеспечивающих возможность
гражданам заниматься физической культурой и спортом в Туруханском муниципальном округе
</t>
  </si>
  <si>
    <t>Приложение № 1</t>
  </si>
  <si>
    <t>к паспорту подпрограммы 1  «Развитие массовой физической культуры и спорта»</t>
  </si>
  <si>
    <t xml:space="preserve">Приложение № 2
к паспорту подпрограммы 1  «Развитие массовой физической культуры и спорта» </t>
  </si>
  <si>
    <t>Проведение окружных спортивных мероприятий</t>
  </si>
  <si>
    <t>«Развитие массовой физической культуры и спорта»</t>
  </si>
  <si>
    <r>
      <rPr>
        <b/>
        <sz val="12"/>
        <color indexed="8"/>
        <rFont val="Times New Roman"/>
        <family val="1"/>
        <charset val="204"/>
      </rPr>
      <t xml:space="preserve">Задача подпрограммы:4 </t>
    </r>
    <r>
      <rPr>
        <sz val="12"/>
        <color indexed="8"/>
        <rFont val="Times New Roman"/>
        <family val="1"/>
        <charset val="204"/>
      </rPr>
      <t>Организация проведения мероприятий по приему тестов, нормативов Всероссийского физкультурно - спортивного комплекса «Готов к труду и обороне» (ГТО) на территории Туруханского муниципального округа</t>
    </r>
  </si>
  <si>
    <t>Обучение специалистов, членов комисси по приему нормативов, тестов Всероссийского физкультурно - спортивного комплекса «Готов к труду и обороне» (ГТО)</t>
  </si>
  <si>
    <t>Приобритение инвентаря и оборудования для приема тестов, нормативов Всероссийского физкультурно - спортивного комплекса «Готов к труду и обороне» (ГТО)</t>
  </si>
  <si>
    <t>Задача 5. Организация проведения мероприятий по приему тестов, нормативов Всеросийского физкультурно - спортивного комплекса «Готов к труду и обороне» (ГТО) на территории Туруханского муниципального округа</t>
  </si>
  <si>
    <t>Задача 1. Проведение окружных спортивных мероприятий в рамках подпрограммы «Развитие массовой физической культуры и спорта» муниципальной программы Туруханского муниципального округа «Развитие физической культуры и спорта в Туруханском муниципальном округе»</t>
  </si>
  <si>
    <t>к паспорту муниципальной программы Туруханского муниципального округа «Развитие физической культуры и спорта в Туруханском муниципальном округе»</t>
  </si>
  <si>
    <t>Туруханского муниципального округа «Развитие физической культуры и спорта в Туруханском муниципальном округе»</t>
  </si>
  <si>
    <t>Развитие физической культуры и спорта в Туруханском муниципальном округе</t>
  </si>
  <si>
    <t>Подпрограмма 1 «Развитие массовой физической культуры и спорта»</t>
  </si>
  <si>
    <t>к паспорту муниципальной  программы Туруханского муниципального округа «Развитие физичекой культуры и спорта в Туруханском муниципальном округе»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</si>
</sst>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3" formatCode="_-* #,##0.00\ _₽_-;\-* #,##0.00\ _₽_-;_-* &quot;-&quot;??\ _₽_-;_-@_-"/>
    <numFmt numFmtId="164" formatCode="_-* #,##0.00_р_._-;\-* #,##0.00_р_._-;_-* &quot;-&quot;??_р_._-;_-@_-"/>
    <numFmt numFmtId="165" formatCode="_-* #,##0.000_р_._-;\-* #,##0.000_р_._-;_-* &quot;-&quot;??_р_._-;_-@_-"/>
    <numFmt numFmtId="166" formatCode="_(* #,##0.00_);_(* \(#,##0.00\);_(* &quot;-&quot;??_);_(@_)"/>
    <numFmt numFmtId="167" formatCode="_-* #,##0_р_._-;\-* #,##0_р_._-;_-* &quot;-&quot;??_р_._-;_-@_-"/>
    <numFmt numFmtId="168" formatCode="0.000"/>
    <numFmt numFmtId="169" formatCode="_-* #,##0.000\ _₽_-;\-* #,##0.000\ _₽_-;_-* &quot;-&quot;???\ _₽_-;_-@_-"/>
    <numFmt numFmtId="170" formatCode="_-* #,##0.000\ _₽_-;\-* #,##0.000\ _₽_-;_-* &quot;-&quot;??\ _₽_-;_-@_-"/>
    <numFmt numFmtId="171" formatCode="0.0"/>
    <numFmt numFmtId="172" formatCode="?"/>
  </numFmts>
  <fonts count="20" x14ac:knownFonts="1">
    <font>
      <sz val="12"/>
      <color theme="1"/>
      <name val="Times New Roman"/>
      <family val="2"/>
      <charset val="204"/>
    </font>
    <font>
      <u/>
      <sz val="12"/>
      <color theme="10"/>
      <name val="Times New Roman"/>
      <family val="2"/>
      <charset val="204"/>
    </font>
    <font>
      <sz val="12"/>
      <name val="Times New Roman"/>
      <family val="2"/>
      <charset val="204"/>
    </font>
    <font>
      <sz val="14"/>
      <name val="Times New Roman"/>
      <family val="2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2"/>
      <charset val="204"/>
    </font>
    <font>
      <b/>
      <sz val="12"/>
      <name val="Times New Roman"/>
      <family val="1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rgb="FFFF0000"/>
      <name val="Times New Roman"/>
      <family val="2"/>
      <charset val="204"/>
    </font>
    <font>
      <b/>
      <sz val="12"/>
      <name val="Times New Roman"/>
      <family val="2"/>
      <charset val="204"/>
    </font>
    <font>
      <sz val="14"/>
      <color rgb="FFC00000"/>
      <name val="Times New Roman"/>
      <family val="2"/>
      <charset val="204"/>
    </font>
    <font>
      <b/>
      <sz val="12"/>
      <color rgb="FF7030A0"/>
      <name val="Times New Roman"/>
      <family val="1"/>
      <charset val="204"/>
    </font>
    <font>
      <sz val="12"/>
      <color rgb="FF7030A0"/>
      <name val="Times New Roman"/>
      <family val="2"/>
      <charset val="204"/>
    </font>
    <font>
      <b/>
      <sz val="14"/>
      <color rgb="FFC00000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6">
    <xf numFmtId="0" fontId="0" fillId="0" borderId="0"/>
    <xf numFmtId="0" fontId="1" fillId="0" borderId="0" applyNumberFormat="0" applyFill="0" applyBorder="0" applyAlignment="0" applyProtection="0"/>
    <xf numFmtId="164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7" fillId="0" borderId="0"/>
    <xf numFmtId="0" fontId="7" fillId="0" borderId="0"/>
  </cellStyleXfs>
  <cellXfs count="169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0" xfId="0" applyFont="1"/>
    <xf numFmtId="0" fontId="2" fillId="0" borderId="1" xfId="1" applyFont="1" applyBorder="1" applyAlignment="1">
      <alignment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0" xfId="0" applyFont="1"/>
    <xf numFmtId="164" fontId="4" fillId="0" borderId="1" xfId="2" applyFont="1" applyBorder="1" applyAlignment="1">
      <alignment vertical="center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/>
    <xf numFmtId="165" fontId="6" fillId="0" borderId="1" xfId="2" applyNumberFormat="1" applyFont="1" applyBorder="1" applyAlignment="1">
      <alignment vertical="center" wrapText="1"/>
    </xf>
    <xf numFmtId="165" fontId="3" fillId="0" borderId="0" xfId="2" applyNumberFormat="1" applyFont="1"/>
    <xf numFmtId="165" fontId="4" fillId="0" borderId="1" xfId="2" applyNumberFormat="1" applyFont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8" fillId="0" borderId="1" xfId="5" applyNumberFormat="1" applyFont="1" applyBorder="1" applyAlignment="1">
      <alignment horizontal="center" vertical="center"/>
    </xf>
    <xf numFmtId="0" fontId="9" fillId="0" borderId="1" xfId="5" applyFont="1" applyBorder="1" applyAlignment="1">
      <alignment horizontal="center" vertical="center" wrapText="1"/>
    </xf>
    <xf numFmtId="0" fontId="9" fillId="0" borderId="1" xfId="5" applyFont="1" applyBorder="1" applyAlignment="1">
      <alignment vertical="center" wrapText="1"/>
    </xf>
    <xf numFmtId="0" fontId="9" fillId="0" borderId="1" xfId="5" applyFont="1" applyBorder="1" applyAlignment="1">
      <alignment horizontal="center" vertical="center"/>
    </xf>
    <xf numFmtId="0" fontId="11" fillId="0" borderId="1" xfId="5" applyFont="1" applyBorder="1" applyAlignment="1">
      <alignment vertical="center" wrapText="1"/>
    </xf>
    <xf numFmtId="49" fontId="9" fillId="0" borderId="1" xfId="5" applyNumberFormat="1" applyFont="1" applyBorder="1" applyAlignment="1">
      <alignment horizontal="center" vertical="center" wrapText="1"/>
    </xf>
    <xf numFmtId="0" fontId="8" fillId="0" borderId="1" xfId="5" applyFont="1" applyBorder="1" applyAlignment="1"/>
    <xf numFmtId="165" fontId="8" fillId="0" borderId="1" xfId="2" applyNumberFormat="1" applyFont="1" applyBorder="1" applyAlignment="1">
      <alignment horizontal="center" vertical="center"/>
    </xf>
    <xf numFmtId="0" fontId="9" fillId="0" borderId="1" xfId="5" applyFont="1" applyFill="1" applyBorder="1" applyAlignment="1">
      <alignment horizontal="center" vertical="center"/>
    </xf>
    <xf numFmtId="0" fontId="9" fillId="0" borderId="1" xfId="5" applyFont="1" applyFill="1" applyBorder="1" applyAlignment="1">
      <alignment horizontal="center" vertical="center" wrapText="1"/>
    </xf>
    <xf numFmtId="0" fontId="8" fillId="0" borderId="1" xfId="5" applyFont="1" applyFill="1" applyBorder="1" applyAlignment="1">
      <alignment horizontal="left" vertical="center" wrapText="1"/>
    </xf>
    <xf numFmtId="0" fontId="9" fillId="0" borderId="1" xfId="5" applyFont="1" applyFill="1" applyBorder="1" applyAlignment="1">
      <alignment vertical="center" wrapText="1"/>
    </xf>
    <xf numFmtId="0" fontId="8" fillId="0" borderId="1" xfId="5" applyFont="1" applyFill="1" applyBorder="1" applyAlignment="1"/>
    <xf numFmtId="0" fontId="2" fillId="0" borderId="1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1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/>
    <xf numFmtId="0" fontId="2" fillId="2" borderId="0" xfId="0" applyFont="1" applyFill="1" applyBorder="1" applyAlignment="1">
      <alignment horizontal="center" vertical="center" wrapText="1"/>
    </xf>
    <xf numFmtId="0" fontId="9" fillId="0" borderId="1" xfId="5" applyFont="1" applyBorder="1" applyAlignment="1">
      <alignment horizontal="left" vertical="center" wrapText="1"/>
    </xf>
    <xf numFmtId="0" fontId="10" fillId="0" borderId="1" xfId="5" applyFont="1" applyBorder="1" applyAlignment="1">
      <alignment horizontal="left" vertical="center" wrapText="1"/>
    </xf>
    <xf numFmtId="0" fontId="9" fillId="0" borderId="1" xfId="5" applyFont="1" applyFill="1" applyBorder="1" applyAlignment="1">
      <alignment horizontal="left" vertical="center" wrapText="1"/>
    </xf>
    <xf numFmtId="49" fontId="9" fillId="0" borderId="1" xfId="5" applyNumberFormat="1" applyFont="1" applyFill="1" applyBorder="1" applyAlignment="1">
      <alignment horizontal="center" vertical="center" wrapText="1"/>
    </xf>
    <xf numFmtId="165" fontId="3" fillId="0" borderId="0" xfId="0" applyNumberFormat="1" applyFont="1"/>
    <xf numFmtId="167" fontId="3" fillId="0" borderId="0" xfId="2" applyNumberFormat="1" applyFont="1"/>
    <xf numFmtId="168" fontId="3" fillId="0" borderId="0" xfId="0" applyNumberFormat="1" applyFo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65" fontId="4" fillId="0" borderId="1" xfId="2" applyNumberFormat="1" applyFont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165" fontId="8" fillId="0" borderId="1" xfId="2" applyNumberFormat="1" applyFont="1" applyBorder="1" applyAlignment="1">
      <alignment vertical="center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165" fontId="4" fillId="0" borderId="1" xfId="2" applyNumberFormat="1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3" borderId="0" xfId="0" applyFont="1" applyFill="1"/>
    <xf numFmtId="0" fontId="15" fillId="0" borderId="0" xfId="0" applyFont="1"/>
    <xf numFmtId="169" fontId="15" fillId="0" borderId="0" xfId="0" applyNumberFormat="1" applyFont="1"/>
    <xf numFmtId="0" fontId="2" fillId="0" borderId="1" xfId="0" applyFont="1" applyBorder="1" applyAlignment="1">
      <alignment horizontal="center" vertical="center" wrapText="1"/>
    </xf>
    <xf numFmtId="0" fontId="9" fillId="0" borderId="1" xfId="5" applyFont="1" applyBorder="1" applyAlignment="1">
      <alignment horizontal="left" vertical="center" wrapText="1"/>
    </xf>
    <xf numFmtId="165" fontId="2" fillId="2" borderId="1" xfId="2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49" fontId="8" fillId="2" borderId="1" xfId="5" applyNumberFormat="1" applyFont="1" applyFill="1" applyBorder="1" applyAlignment="1">
      <alignment horizontal="center" vertical="center"/>
    </xf>
    <xf numFmtId="165" fontId="14" fillId="2" borderId="1" xfId="2" applyNumberFormat="1" applyFont="1" applyFill="1" applyBorder="1" applyAlignment="1">
      <alignment horizontal="center" vertical="center"/>
    </xf>
    <xf numFmtId="0" fontId="9" fillId="2" borderId="1" xfId="5" applyFont="1" applyFill="1" applyBorder="1" applyAlignment="1">
      <alignment horizontal="center" vertical="center" wrapText="1"/>
    </xf>
    <xf numFmtId="165" fontId="14" fillId="2" borderId="1" xfId="2" applyNumberFormat="1" applyFont="1" applyFill="1" applyBorder="1" applyAlignment="1"/>
    <xf numFmtId="169" fontId="3" fillId="0" borderId="0" xfId="0" applyNumberFormat="1" applyFont="1" applyAlignment="1">
      <alignment vertical="center"/>
    </xf>
    <xf numFmtId="0" fontId="2" fillId="2" borderId="0" xfId="0" applyFont="1" applyFill="1"/>
    <xf numFmtId="0" fontId="3" fillId="2" borderId="0" xfId="0" applyFont="1" applyFill="1" applyAlignment="1">
      <alignment horizontal="left" vertical="center"/>
    </xf>
    <xf numFmtId="165" fontId="4" fillId="2" borderId="1" xfId="2" applyNumberFormat="1" applyFont="1" applyFill="1" applyBorder="1" applyAlignment="1">
      <alignment vertical="center" wrapText="1"/>
    </xf>
    <xf numFmtId="165" fontId="4" fillId="2" borderId="1" xfId="2" applyNumberFormat="1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43" fontId="13" fillId="0" borderId="1" xfId="0" applyNumberFormat="1" applyFont="1" applyBorder="1" applyAlignment="1">
      <alignment vertical="center" wrapText="1"/>
    </xf>
    <xf numFmtId="43" fontId="13" fillId="0" borderId="1" xfId="1" applyNumberFormat="1" applyFont="1" applyBorder="1" applyAlignment="1">
      <alignment vertical="center" wrapText="1"/>
    </xf>
    <xf numFmtId="43" fontId="2" fillId="0" borderId="1" xfId="0" applyNumberFormat="1" applyFont="1" applyBorder="1" applyAlignment="1">
      <alignment vertical="center" wrapText="1"/>
    </xf>
    <xf numFmtId="169" fontId="18" fillId="0" borderId="0" xfId="0" applyNumberFormat="1" applyFont="1"/>
    <xf numFmtId="170" fontId="16" fillId="0" borderId="1" xfId="0" applyNumberFormat="1" applyFont="1" applyBorder="1" applyAlignment="1">
      <alignment vertical="center" wrapText="1"/>
    </xf>
    <xf numFmtId="170" fontId="13" fillId="0" borderId="1" xfId="0" applyNumberFormat="1" applyFont="1" applyBorder="1" applyAlignment="1">
      <alignment vertical="center" wrapText="1"/>
    </xf>
    <xf numFmtId="170" fontId="13" fillId="0" borderId="1" xfId="1" applyNumberFormat="1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3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171" fontId="2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70" fontId="6" fillId="0" borderId="1" xfId="0" applyNumberFormat="1" applyFont="1" applyBorder="1" applyAlignment="1">
      <alignment vertical="center" wrapText="1"/>
    </xf>
    <xf numFmtId="170" fontId="6" fillId="2" borderId="1" xfId="0" applyNumberFormat="1" applyFont="1" applyFill="1" applyBorder="1" applyAlignment="1">
      <alignment vertical="center" wrapText="1"/>
    </xf>
    <xf numFmtId="164" fontId="2" fillId="0" borderId="1" xfId="2" applyFont="1" applyBorder="1" applyAlignment="1">
      <alignment vertical="center" wrapText="1"/>
    </xf>
    <xf numFmtId="170" fontId="14" fillId="0" borderId="1" xfId="0" applyNumberFormat="1" applyFont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9" fillId="0" borderId="1" xfId="5" applyFont="1" applyFill="1" applyBorder="1" applyAlignment="1">
      <alignment horizontal="left" vertical="center" wrapText="1"/>
    </xf>
    <xf numFmtId="0" fontId="19" fillId="0" borderId="9" xfId="5" applyFont="1" applyBorder="1" applyAlignment="1">
      <alignment vertical="center" wrapText="1"/>
    </xf>
    <xf numFmtId="0" fontId="9" fillId="0" borderId="1" xfId="5" applyFont="1" applyBorder="1" applyAlignment="1">
      <alignment horizontal="left" vertical="top" wrapText="1"/>
    </xf>
    <xf numFmtId="172" fontId="4" fillId="0" borderId="1" xfId="0" applyNumberFormat="1" applyFont="1" applyBorder="1" applyAlignment="1" applyProtection="1">
      <alignment horizontal="left" vertical="center" wrapText="1"/>
    </xf>
    <xf numFmtId="49" fontId="4" fillId="2" borderId="1" xfId="0" applyNumberFormat="1" applyFont="1" applyFill="1" applyBorder="1" applyAlignment="1" applyProtection="1">
      <alignment horizontal="center" vertical="center" wrapText="1"/>
    </xf>
    <xf numFmtId="165" fontId="19" fillId="0" borderId="1" xfId="5" applyNumberFormat="1" applyFont="1" applyBorder="1" applyAlignment="1">
      <alignment vertical="center" wrapText="1"/>
    </xf>
    <xf numFmtId="0" fontId="9" fillId="0" borderId="1" xfId="5" applyNumberFormat="1" applyFont="1" applyFill="1" applyBorder="1" applyAlignment="1">
      <alignment horizontal="center" vertical="center" wrapText="1"/>
    </xf>
    <xf numFmtId="0" fontId="9" fillId="0" borderId="6" xfId="5" applyFont="1" applyFill="1" applyBorder="1" applyAlignment="1">
      <alignment horizontal="center" vertical="center" wrapText="1"/>
    </xf>
    <xf numFmtId="165" fontId="6" fillId="2" borderId="1" xfId="2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0" fillId="0" borderId="1" xfId="0" applyFill="1" applyBorder="1" applyAlignment="1">
      <alignment vertical="center" wrapText="1"/>
    </xf>
    <xf numFmtId="0" fontId="0" fillId="0" borderId="11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wrapText="1"/>
    </xf>
    <xf numFmtId="0" fontId="2" fillId="0" borderId="4" xfId="0" applyFont="1" applyFill="1" applyBorder="1" applyAlignment="1">
      <alignment horizontal="center"/>
    </xf>
    <xf numFmtId="0" fontId="3" fillId="0" borderId="0" xfId="0" applyFont="1" applyAlignment="1">
      <alignment horizontal="left" vertical="top" wrapText="1"/>
    </xf>
    <xf numFmtId="0" fontId="3" fillId="0" borderId="0" xfId="0" applyFont="1" applyFill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top" wrapText="1"/>
    </xf>
    <xf numFmtId="0" fontId="4" fillId="0" borderId="1" xfId="0" applyFont="1" applyFill="1" applyBorder="1" applyAlignment="1">
      <alignment horizontal="left" vertical="center" wrapText="1"/>
    </xf>
    <xf numFmtId="0" fontId="9" fillId="0" borderId="1" xfId="5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9" fillId="0" borderId="5" xfId="5" applyFont="1" applyFill="1" applyBorder="1" applyAlignment="1">
      <alignment horizontal="center" vertical="center" wrapText="1"/>
    </xf>
    <xf numFmtId="0" fontId="9" fillId="0" borderId="10" xfId="5" applyFont="1" applyFill="1" applyBorder="1" applyAlignment="1">
      <alignment horizontal="center" vertical="center" wrapText="1"/>
    </xf>
    <xf numFmtId="0" fontId="9" fillId="0" borderId="6" xfId="5" applyFont="1" applyFill="1" applyBorder="1" applyAlignment="1">
      <alignment horizontal="center" vertical="center" wrapText="1"/>
    </xf>
    <xf numFmtId="0" fontId="8" fillId="0" borderId="7" xfId="5" applyFont="1" applyBorder="1" applyAlignment="1">
      <alignment horizontal="left" vertical="center" wrapText="1"/>
    </xf>
    <xf numFmtId="0" fontId="8" fillId="0" borderId="8" xfId="5" applyFont="1" applyBorder="1" applyAlignment="1">
      <alignment horizontal="left" vertical="center" wrapText="1"/>
    </xf>
    <xf numFmtId="0" fontId="8" fillId="0" borderId="9" xfId="5" applyFont="1" applyBorder="1" applyAlignment="1">
      <alignment horizontal="left" vertical="center" wrapText="1"/>
    </xf>
    <xf numFmtId="0" fontId="8" fillId="2" borderId="1" xfId="5" applyFont="1" applyFill="1" applyBorder="1" applyAlignment="1">
      <alignment horizontal="left" vertical="center" wrapText="1"/>
    </xf>
    <xf numFmtId="0" fontId="8" fillId="2" borderId="1" xfId="5" applyFont="1" applyFill="1" applyBorder="1" applyAlignment="1">
      <alignment horizontal="left" vertical="top" wrapText="1"/>
    </xf>
    <xf numFmtId="0" fontId="19" fillId="0" borderId="7" xfId="5" applyFont="1" applyBorder="1" applyAlignment="1">
      <alignment horizontal="left" vertical="center" wrapText="1"/>
    </xf>
    <xf numFmtId="0" fontId="19" fillId="0" borderId="8" xfId="5" applyFont="1" applyBorder="1" applyAlignment="1">
      <alignment horizontal="left" vertical="center" wrapText="1"/>
    </xf>
    <xf numFmtId="0" fontId="3" fillId="2" borderId="0" xfId="0" applyFont="1" applyFill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8" fillId="0" borderId="1" xfId="5" applyFont="1" applyBorder="1" applyAlignment="1">
      <alignment horizontal="left"/>
    </xf>
    <xf numFmtId="0" fontId="8" fillId="0" borderId="1" xfId="5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top" wrapText="1"/>
    </xf>
    <xf numFmtId="0" fontId="6" fillId="0" borderId="1" xfId="0" applyFont="1" applyBorder="1" applyAlignment="1">
      <alignment vertical="top" wrapText="1"/>
    </xf>
    <xf numFmtId="0" fontId="4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vertical="top" wrapText="1"/>
    </xf>
    <xf numFmtId="0" fontId="4" fillId="0" borderId="1" xfId="0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</cellXfs>
  <cellStyles count="6">
    <cellStyle name="Гиперссылка" xfId="1" builtinId="8"/>
    <cellStyle name="Обычный" xfId="0" builtinId="0"/>
    <cellStyle name="Обычный 2" xfId="4"/>
    <cellStyle name="Обычный 3" xfId="5"/>
    <cellStyle name="Финансовый" xfId="2" builtinId="3"/>
    <cellStyle name="Финансовый 3" xfId="3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H39"/>
  <sheetViews>
    <sheetView view="pageBreakPreview" zoomScale="70" zoomScaleNormal="70" zoomScaleSheetLayoutView="70" workbookViewId="0">
      <selection activeCell="E3" sqref="E3"/>
    </sheetView>
  </sheetViews>
  <sheetFormatPr defaultColWidth="9" defaultRowHeight="15.75" x14ac:dyDescent="0.25"/>
  <cols>
    <col min="1" max="1" width="6.375" style="3" customWidth="1"/>
    <col min="2" max="2" width="37" style="1" customWidth="1"/>
    <col min="3" max="3" width="11.75" style="1" customWidth="1"/>
    <col min="4" max="4" width="9" style="1" customWidth="1"/>
    <col min="5" max="6" width="11.875" style="1" customWidth="1"/>
    <col min="7" max="7" width="14.625" style="1" customWidth="1"/>
    <col min="8" max="8" width="17.625" style="1" customWidth="1"/>
    <col min="9" max="16384" width="9" style="1"/>
  </cols>
  <sheetData>
    <row r="1" spans="1:8" ht="18.75" x14ac:dyDescent="0.25">
      <c r="E1" s="2" t="s">
        <v>162</v>
      </c>
      <c r="F1" s="2"/>
      <c r="G1" s="17"/>
      <c r="H1" s="17"/>
    </row>
    <row r="2" spans="1:8" ht="81.75" customHeight="1" x14ac:dyDescent="0.25">
      <c r="E2" s="129" t="s">
        <v>176</v>
      </c>
      <c r="F2" s="129"/>
      <c r="G2" s="129"/>
      <c r="H2" s="129"/>
    </row>
    <row r="4" spans="1:8" ht="15.6" customHeight="1" x14ac:dyDescent="0.25">
      <c r="A4" s="90"/>
      <c r="B4" s="41"/>
      <c r="C4" s="41"/>
      <c r="D4" s="41"/>
      <c r="E4" s="41"/>
      <c r="F4" s="41"/>
      <c r="G4" s="41"/>
      <c r="H4" s="41"/>
    </row>
    <row r="5" spans="1:8" ht="18" customHeight="1" x14ac:dyDescent="0.25">
      <c r="A5" s="130" t="s">
        <v>1</v>
      </c>
      <c r="B5" s="130"/>
      <c r="C5" s="130"/>
      <c r="D5" s="130"/>
      <c r="E5" s="130"/>
      <c r="F5" s="130"/>
      <c r="G5" s="130"/>
      <c r="H5" s="130"/>
    </row>
    <row r="6" spans="1:8" ht="18" customHeight="1" x14ac:dyDescent="0.25">
      <c r="A6" s="130" t="s">
        <v>95</v>
      </c>
      <c r="B6" s="130"/>
      <c r="C6" s="130"/>
      <c r="D6" s="130"/>
      <c r="E6" s="130"/>
      <c r="F6" s="130"/>
      <c r="G6" s="130"/>
      <c r="H6" s="130"/>
    </row>
    <row r="7" spans="1:8" ht="18" customHeight="1" x14ac:dyDescent="0.25">
      <c r="A7" s="130" t="s">
        <v>4</v>
      </c>
      <c r="B7" s="130"/>
      <c r="C7" s="130"/>
      <c r="D7" s="130"/>
      <c r="E7" s="130"/>
      <c r="F7" s="130"/>
      <c r="G7" s="130"/>
      <c r="H7" s="130"/>
    </row>
    <row r="8" spans="1:8" ht="18" customHeight="1" x14ac:dyDescent="0.25">
      <c r="A8" s="130" t="s">
        <v>96</v>
      </c>
      <c r="B8" s="130"/>
      <c r="C8" s="130"/>
      <c r="D8" s="130"/>
      <c r="E8" s="130"/>
      <c r="F8" s="130"/>
      <c r="G8" s="130"/>
      <c r="H8" s="130"/>
    </row>
    <row r="9" spans="1:8" ht="18" customHeight="1" x14ac:dyDescent="0.25">
      <c r="A9" s="100"/>
      <c r="B9" s="100"/>
      <c r="C9" s="100"/>
      <c r="D9" s="100"/>
      <c r="E9" s="100"/>
      <c r="F9" s="100"/>
      <c r="G9" s="100"/>
      <c r="H9" s="100"/>
    </row>
    <row r="10" spans="1:8" ht="8.25" customHeight="1" x14ac:dyDescent="0.25">
      <c r="A10" s="100"/>
      <c r="B10" s="41"/>
      <c r="C10" s="41"/>
      <c r="D10" s="127"/>
      <c r="E10" s="128"/>
      <c r="F10" s="128"/>
      <c r="G10" s="128"/>
      <c r="H10" s="128"/>
    </row>
    <row r="11" spans="1:8" ht="49.5" customHeight="1" x14ac:dyDescent="0.25">
      <c r="A11" s="131" t="s">
        <v>10</v>
      </c>
      <c r="B11" s="131" t="s">
        <v>94</v>
      </c>
      <c r="C11" s="131" t="s">
        <v>2</v>
      </c>
      <c r="D11" s="122" t="s">
        <v>145</v>
      </c>
      <c r="E11" s="123"/>
      <c r="F11" s="123"/>
      <c r="G11" s="123"/>
      <c r="H11" s="124"/>
    </row>
    <row r="12" spans="1:8" ht="95.25" customHeight="1" x14ac:dyDescent="0.25">
      <c r="A12" s="132"/>
      <c r="B12" s="132"/>
      <c r="C12" s="132"/>
      <c r="D12" s="125">
        <v>2026</v>
      </c>
      <c r="E12" s="125">
        <v>2027</v>
      </c>
      <c r="F12" s="131">
        <v>2028</v>
      </c>
      <c r="G12" s="125" t="s">
        <v>93</v>
      </c>
      <c r="H12" s="126"/>
    </row>
    <row r="13" spans="1:8" ht="15.6" customHeight="1" x14ac:dyDescent="0.25">
      <c r="A13" s="133"/>
      <c r="B13" s="133"/>
      <c r="C13" s="133"/>
      <c r="D13" s="125"/>
      <c r="E13" s="125"/>
      <c r="F13" s="133"/>
      <c r="G13" s="108">
        <v>2029</v>
      </c>
      <c r="H13" s="108">
        <v>2030</v>
      </c>
    </row>
    <row r="14" spans="1:8" ht="42.75" customHeight="1" x14ac:dyDescent="0.25">
      <c r="A14" s="99">
        <v>1</v>
      </c>
      <c r="B14" s="99">
        <v>2</v>
      </c>
      <c r="C14" s="99">
        <v>3</v>
      </c>
      <c r="D14" s="99">
        <v>4</v>
      </c>
      <c r="E14" s="99">
        <v>11</v>
      </c>
      <c r="F14" s="99">
        <v>12</v>
      </c>
      <c r="G14" s="99">
        <v>16</v>
      </c>
      <c r="H14" s="99">
        <v>17</v>
      </c>
    </row>
    <row r="15" spans="1:8" ht="54" customHeight="1" x14ac:dyDescent="0.25">
      <c r="A15" s="99">
        <v>1</v>
      </c>
      <c r="B15" s="120" t="s">
        <v>97</v>
      </c>
      <c r="C15" s="121"/>
      <c r="D15" s="121"/>
      <c r="E15" s="121"/>
      <c r="F15" s="121"/>
      <c r="G15" s="121"/>
      <c r="H15" s="121"/>
    </row>
    <row r="16" spans="1:8" ht="87" customHeight="1" x14ac:dyDescent="0.25">
      <c r="A16" s="37" t="s">
        <v>3</v>
      </c>
      <c r="B16" s="101" t="s">
        <v>98</v>
      </c>
      <c r="C16" s="99" t="s">
        <v>39</v>
      </c>
      <c r="D16" s="119">
        <v>7013</v>
      </c>
      <c r="E16" s="119">
        <v>7334</v>
      </c>
      <c r="F16" s="119">
        <v>7645</v>
      </c>
      <c r="G16" s="119">
        <v>7982</v>
      </c>
      <c r="H16" s="101">
        <v>8800</v>
      </c>
    </row>
    <row r="17" spans="1:8" ht="43.5" customHeight="1" x14ac:dyDescent="0.25">
      <c r="A17" s="37" t="s">
        <v>40</v>
      </c>
      <c r="B17" s="98" t="s">
        <v>75</v>
      </c>
      <c r="C17" s="99" t="s">
        <v>39</v>
      </c>
      <c r="D17" s="119">
        <v>814</v>
      </c>
      <c r="E17" s="119">
        <v>824</v>
      </c>
      <c r="F17" s="119">
        <v>843</v>
      </c>
      <c r="G17" s="119">
        <v>869</v>
      </c>
      <c r="H17" s="101">
        <v>891</v>
      </c>
    </row>
    <row r="18" spans="1:8" ht="22.5" customHeight="1" x14ac:dyDescent="0.25"/>
    <row r="19" spans="1:8" ht="22.5" customHeight="1" x14ac:dyDescent="0.25">
      <c r="A19" s="36"/>
      <c r="B19" s="36"/>
      <c r="C19" s="36"/>
      <c r="D19" s="36"/>
      <c r="E19" s="36"/>
      <c r="F19" s="36"/>
      <c r="G19" s="36"/>
      <c r="H19" s="36"/>
    </row>
    <row r="20" spans="1:8" ht="22.5" customHeight="1" x14ac:dyDescent="0.25">
      <c r="A20" s="36"/>
      <c r="B20" s="36"/>
      <c r="C20" s="36"/>
      <c r="D20" s="36"/>
      <c r="E20" s="36"/>
      <c r="F20" s="36"/>
      <c r="G20" s="36"/>
      <c r="H20" s="36"/>
    </row>
    <row r="21" spans="1:8" ht="22.5" customHeight="1" x14ac:dyDescent="0.25">
      <c r="A21" s="36"/>
      <c r="B21" s="36"/>
      <c r="C21" s="36"/>
      <c r="D21" s="36"/>
      <c r="E21" s="36"/>
      <c r="F21" s="36"/>
      <c r="G21" s="36"/>
      <c r="H21" s="36"/>
    </row>
    <row r="22" spans="1:8" ht="22.5" customHeight="1" x14ac:dyDescent="0.25">
      <c r="A22" s="36"/>
      <c r="B22" s="36"/>
      <c r="C22" s="36"/>
      <c r="D22" s="36"/>
      <c r="E22" s="36"/>
      <c r="F22" s="36"/>
      <c r="G22" s="36"/>
      <c r="H22" s="36"/>
    </row>
    <row r="23" spans="1:8" ht="22.5" customHeight="1" x14ac:dyDescent="0.25">
      <c r="A23" s="36"/>
      <c r="B23" s="36"/>
      <c r="C23" s="36"/>
      <c r="D23" s="36"/>
      <c r="E23" s="36"/>
      <c r="F23" s="36"/>
      <c r="G23" s="36"/>
      <c r="H23" s="36"/>
    </row>
    <row r="24" spans="1:8" ht="22.5" customHeight="1" x14ac:dyDescent="0.25">
      <c r="A24" s="36"/>
      <c r="B24" s="36"/>
      <c r="C24" s="36"/>
      <c r="D24" s="36"/>
      <c r="E24" s="36"/>
      <c r="F24" s="36"/>
      <c r="G24" s="36"/>
      <c r="H24" s="36"/>
    </row>
    <row r="25" spans="1:8" ht="22.5" customHeight="1" x14ac:dyDescent="0.25">
      <c r="A25" s="36"/>
      <c r="B25" s="36"/>
      <c r="C25" s="36"/>
      <c r="D25" s="36"/>
      <c r="E25" s="36"/>
      <c r="F25" s="36"/>
      <c r="G25" s="36"/>
      <c r="H25" s="36"/>
    </row>
    <row r="26" spans="1:8" ht="22.5" customHeight="1" x14ac:dyDescent="0.25">
      <c r="A26" s="36"/>
      <c r="B26" s="36"/>
      <c r="C26" s="36"/>
      <c r="D26" s="36"/>
      <c r="E26" s="36"/>
      <c r="F26" s="36"/>
      <c r="G26" s="36"/>
      <c r="H26" s="36"/>
    </row>
    <row r="27" spans="1:8" ht="22.5" customHeight="1" x14ac:dyDescent="0.25">
      <c r="A27" s="36"/>
      <c r="B27" s="36"/>
      <c r="C27" s="36"/>
      <c r="D27" s="36"/>
      <c r="E27" s="36"/>
      <c r="F27" s="36"/>
      <c r="G27" s="36"/>
      <c r="H27" s="36"/>
    </row>
    <row r="28" spans="1:8" ht="22.5" customHeight="1" x14ac:dyDescent="0.25">
      <c r="A28" s="36"/>
      <c r="B28" s="36"/>
      <c r="C28" s="36"/>
      <c r="D28" s="36"/>
      <c r="E28" s="36"/>
      <c r="F28" s="36"/>
      <c r="G28" s="36"/>
      <c r="H28" s="36"/>
    </row>
    <row r="29" spans="1:8" ht="22.5" customHeight="1" x14ac:dyDescent="0.25">
      <c r="A29" s="36"/>
      <c r="B29" s="36"/>
      <c r="C29" s="36"/>
      <c r="D29" s="36"/>
      <c r="E29" s="36"/>
      <c r="F29" s="36"/>
      <c r="G29" s="36"/>
      <c r="H29" s="36"/>
    </row>
    <row r="30" spans="1:8" ht="22.5" customHeight="1" x14ac:dyDescent="0.25">
      <c r="A30" s="36"/>
      <c r="B30" s="36"/>
      <c r="C30" s="36"/>
      <c r="D30" s="36"/>
      <c r="E30" s="36"/>
      <c r="F30" s="36"/>
      <c r="G30" s="36"/>
      <c r="H30" s="36"/>
    </row>
    <row r="31" spans="1:8" ht="22.5" customHeight="1" x14ac:dyDescent="0.25">
      <c r="A31" s="36"/>
      <c r="B31" s="36"/>
      <c r="C31" s="36"/>
      <c r="D31" s="36"/>
      <c r="E31" s="36"/>
      <c r="F31" s="36"/>
      <c r="G31" s="36"/>
      <c r="H31" s="36"/>
    </row>
    <row r="32" spans="1:8" ht="22.5" customHeight="1" x14ac:dyDescent="0.25">
      <c r="A32" s="36"/>
      <c r="B32" s="36"/>
      <c r="C32" s="36"/>
      <c r="D32" s="36"/>
      <c r="E32" s="42"/>
      <c r="F32" s="42"/>
      <c r="G32" s="36"/>
      <c r="H32" s="36"/>
    </row>
    <row r="33" spans="1:8" ht="22.5" customHeight="1" x14ac:dyDescent="0.25">
      <c r="A33" s="36"/>
      <c r="B33" s="36"/>
      <c r="C33" s="36"/>
      <c r="D33" s="36"/>
      <c r="E33" s="36"/>
      <c r="F33" s="36"/>
      <c r="G33" s="36"/>
      <c r="H33" s="36"/>
    </row>
    <row r="34" spans="1:8" ht="22.5" customHeight="1" x14ac:dyDescent="0.25">
      <c r="A34" s="36"/>
      <c r="B34" s="36"/>
      <c r="C34" s="36"/>
      <c r="D34" s="36"/>
      <c r="E34" s="36"/>
      <c r="F34" s="36"/>
      <c r="G34" s="36"/>
      <c r="H34" s="36"/>
    </row>
    <row r="35" spans="1:8" ht="22.5" customHeight="1" x14ac:dyDescent="0.25">
      <c r="A35" s="36"/>
      <c r="B35" s="36"/>
      <c r="C35" s="36"/>
      <c r="D35" s="36"/>
      <c r="E35" s="36"/>
      <c r="F35" s="36"/>
      <c r="G35" s="36"/>
      <c r="H35" s="36"/>
    </row>
    <row r="36" spans="1:8" ht="22.5" customHeight="1" x14ac:dyDescent="0.25">
      <c r="A36" s="36"/>
      <c r="B36" s="36"/>
      <c r="C36" s="36"/>
      <c r="D36" s="36"/>
      <c r="E36" s="36"/>
      <c r="F36" s="36"/>
      <c r="G36" s="36"/>
      <c r="H36" s="36"/>
    </row>
    <row r="37" spans="1:8" ht="22.5" customHeight="1" x14ac:dyDescent="0.25">
      <c r="A37" s="36"/>
      <c r="B37" s="36"/>
      <c r="C37" s="36"/>
      <c r="D37" s="36"/>
      <c r="E37" s="36"/>
      <c r="F37" s="36"/>
      <c r="G37" s="36"/>
      <c r="H37" s="36"/>
    </row>
    <row r="38" spans="1:8" ht="22.5" customHeight="1" x14ac:dyDescent="0.25">
      <c r="A38" s="36"/>
      <c r="B38" s="36"/>
      <c r="C38" s="36"/>
      <c r="D38" s="36"/>
      <c r="E38" s="36"/>
      <c r="F38" s="36"/>
      <c r="G38" s="36"/>
      <c r="H38" s="36"/>
    </row>
    <row r="39" spans="1:8" ht="22.5" customHeight="1" x14ac:dyDescent="0.25">
      <c r="A39" s="36"/>
      <c r="B39" s="36"/>
      <c r="C39" s="36"/>
      <c r="D39" s="36"/>
      <c r="E39" s="36"/>
      <c r="F39" s="36"/>
      <c r="G39" s="36"/>
      <c r="H39" s="36"/>
    </row>
  </sheetData>
  <mergeCells count="15">
    <mergeCell ref="A11:A13"/>
    <mergeCell ref="B11:B13"/>
    <mergeCell ref="C11:C13"/>
    <mergeCell ref="F12:F13"/>
    <mergeCell ref="E2:H2"/>
    <mergeCell ref="A5:H5"/>
    <mergeCell ref="A6:H6"/>
    <mergeCell ref="A7:H7"/>
    <mergeCell ref="A8:H8"/>
    <mergeCell ref="B15:H15"/>
    <mergeCell ref="D11:H11"/>
    <mergeCell ref="D12:D13"/>
    <mergeCell ref="G12:H12"/>
    <mergeCell ref="D10:H10"/>
    <mergeCell ref="E12:E13"/>
  </mergeCells>
  <pageMargins left="0.78740157480314965" right="0.78740157480314965" top="1.1811023622047245" bottom="0.39370078740157483" header="0.31496062992125984" footer="0.31496062992125984"/>
  <pageSetup paperSize="9" scale="66" firstPageNumber="13" orientation="portrait" useFirstPageNumber="1" r:id="rId1"/>
  <headerFooter>
    <oddHeader>&amp;C13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G25"/>
  <sheetViews>
    <sheetView view="pageBreakPreview" zoomScale="70" zoomScaleNormal="70" zoomScaleSheetLayoutView="70" workbookViewId="0">
      <selection activeCell="C33" sqref="C33"/>
    </sheetView>
  </sheetViews>
  <sheetFormatPr defaultColWidth="9" defaultRowHeight="15.75" outlineLevelRow="1" x14ac:dyDescent="0.25"/>
  <cols>
    <col min="1" max="1" width="4.75" style="3" customWidth="1"/>
    <col min="2" max="2" width="48" style="1" customWidth="1"/>
    <col min="3" max="3" width="16.625" style="3" customWidth="1"/>
    <col min="4" max="4" width="21" style="1" customWidth="1"/>
    <col min="5" max="5" width="18.875" style="59" customWidth="1"/>
    <col min="6" max="6" width="18.25" style="59" customWidth="1"/>
    <col min="7" max="7" width="18.5" style="59" customWidth="1"/>
    <col min="8" max="16384" width="9" style="1"/>
  </cols>
  <sheetData>
    <row r="1" spans="1:7" ht="32.25" customHeight="1" x14ac:dyDescent="0.25">
      <c r="A1" s="90"/>
      <c r="B1" s="41"/>
      <c r="C1" s="90"/>
      <c r="D1" s="41"/>
      <c r="E1" s="118" t="s">
        <v>162</v>
      </c>
      <c r="F1" s="118"/>
      <c r="G1" s="118"/>
    </row>
    <row r="2" spans="1:7" ht="36.75" customHeight="1" x14ac:dyDescent="0.25">
      <c r="A2" s="89"/>
      <c r="B2" s="41"/>
      <c r="C2" s="90"/>
      <c r="D2" s="41"/>
      <c r="E2" s="134" t="s">
        <v>163</v>
      </c>
      <c r="F2" s="134"/>
      <c r="G2" s="134"/>
    </row>
    <row r="3" spans="1:7" ht="15" customHeight="1" x14ac:dyDescent="0.25">
      <c r="A3" s="89"/>
      <c r="B3" s="41"/>
      <c r="C3" s="90"/>
      <c r="D3" s="41"/>
      <c r="E3" s="41"/>
      <c r="F3" s="41"/>
      <c r="G3" s="41"/>
    </row>
    <row r="4" spans="1:7" ht="18.75" x14ac:dyDescent="0.25">
      <c r="A4" s="130" t="s">
        <v>1</v>
      </c>
      <c r="B4" s="130"/>
      <c r="C4" s="130"/>
      <c r="D4" s="130"/>
      <c r="E4" s="130"/>
      <c r="F4" s="130"/>
      <c r="G4" s="130"/>
    </row>
    <row r="5" spans="1:7" ht="18.75" x14ac:dyDescent="0.25">
      <c r="A5" s="139" t="s">
        <v>43</v>
      </c>
      <c r="B5" s="130"/>
      <c r="C5" s="130"/>
      <c r="D5" s="130"/>
      <c r="E5" s="130"/>
      <c r="F5" s="130"/>
      <c r="G5" s="130"/>
    </row>
    <row r="6" spans="1:7" ht="23.25" customHeight="1" x14ac:dyDescent="0.25">
      <c r="A6" s="139" t="s">
        <v>166</v>
      </c>
      <c r="B6" s="130"/>
      <c r="C6" s="130"/>
      <c r="D6" s="130"/>
      <c r="E6" s="130"/>
      <c r="F6" s="130"/>
      <c r="G6" s="130"/>
    </row>
    <row r="7" spans="1:7" ht="10.5" customHeight="1" x14ac:dyDescent="0.25">
      <c r="A7" s="91"/>
      <c r="B7" s="89"/>
      <c r="C7" s="89"/>
      <c r="D7" s="89"/>
      <c r="E7" s="130"/>
      <c r="F7" s="130"/>
      <c r="G7" s="130"/>
    </row>
    <row r="8" spans="1:7" ht="13.5" hidden="1" customHeight="1" x14ac:dyDescent="0.25">
      <c r="A8" s="89"/>
      <c r="B8" s="41"/>
      <c r="C8" s="90"/>
      <c r="D8" s="41"/>
      <c r="E8" s="90"/>
      <c r="F8" s="90"/>
      <c r="G8" s="90"/>
    </row>
    <row r="9" spans="1:7" x14ac:dyDescent="0.25">
      <c r="A9" s="125" t="s">
        <v>10</v>
      </c>
      <c r="B9" s="125" t="s">
        <v>32</v>
      </c>
      <c r="C9" s="125" t="s">
        <v>2</v>
      </c>
      <c r="D9" s="125" t="s">
        <v>33</v>
      </c>
      <c r="E9" s="92"/>
      <c r="F9" s="92" t="s">
        <v>34</v>
      </c>
      <c r="G9" s="92"/>
    </row>
    <row r="10" spans="1:7" x14ac:dyDescent="0.25">
      <c r="A10" s="125"/>
      <c r="B10" s="125"/>
      <c r="C10" s="125"/>
      <c r="D10" s="125"/>
      <c r="E10" s="51">
        <v>2026</v>
      </c>
      <c r="F10" s="51">
        <f>E10+1</f>
        <v>2027</v>
      </c>
      <c r="G10" s="51">
        <f>F10+1</f>
        <v>2028</v>
      </c>
    </row>
    <row r="11" spans="1:7" x14ac:dyDescent="0.25">
      <c r="A11" s="51">
        <v>1</v>
      </c>
      <c r="B11" s="51">
        <v>2</v>
      </c>
      <c r="C11" s="51">
        <v>3</v>
      </c>
      <c r="D11" s="51">
        <v>4</v>
      </c>
      <c r="E11" s="51">
        <v>6</v>
      </c>
      <c r="F11" s="51">
        <v>7</v>
      </c>
      <c r="G11" s="51">
        <v>8</v>
      </c>
    </row>
    <row r="12" spans="1:7" x14ac:dyDescent="0.25">
      <c r="A12" s="137" t="s">
        <v>99</v>
      </c>
      <c r="B12" s="137"/>
      <c r="C12" s="137"/>
      <c r="D12" s="137"/>
      <c r="E12" s="137"/>
      <c r="F12" s="137"/>
      <c r="G12" s="138"/>
    </row>
    <row r="13" spans="1:7" ht="33" customHeight="1" x14ac:dyDescent="0.25">
      <c r="A13" s="93" t="s">
        <v>52</v>
      </c>
      <c r="B13" s="135" t="s">
        <v>100</v>
      </c>
      <c r="C13" s="135"/>
      <c r="D13" s="135"/>
      <c r="E13" s="135"/>
      <c r="F13" s="135"/>
      <c r="G13" s="135"/>
    </row>
    <row r="14" spans="1:7" ht="31.5" x14ac:dyDescent="0.25">
      <c r="A14" s="93" t="s">
        <v>3</v>
      </c>
      <c r="B14" s="94" t="s">
        <v>159</v>
      </c>
      <c r="C14" s="51" t="s">
        <v>42</v>
      </c>
      <c r="D14" s="51" t="s">
        <v>68</v>
      </c>
      <c r="E14" s="51">
        <v>11</v>
      </c>
      <c r="F14" s="51">
        <v>12</v>
      </c>
      <c r="G14" s="51">
        <v>13</v>
      </c>
    </row>
    <row r="15" spans="1:7" ht="31.5" x14ac:dyDescent="0.25">
      <c r="A15" s="92" t="s">
        <v>40</v>
      </c>
      <c r="B15" s="88" t="s">
        <v>70</v>
      </c>
      <c r="C15" s="51" t="s">
        <v>42</v>
      </c>
      <c r="D15" s="51" t="s">
        <v>69</v>
      </c>
      <c r="E15" s="51">
        <v>5</v>
      </c>
      <c r="F15" s="51">
        <v>5</v>
      </c>
      <c r="G15" s="51">
        <v>6</v>
      </c>
    </row>
    <row r="16" spans="1:7" ht="53.25" customHeight="1" x14ac:dyDescent="0.25">
      <c r="A16" s="92" t="s">
        <v>73</v>
      </c>
      <c r="B16" s="88" t="s">
        <v>101</v>
      </c>
      <c r="C16" s="51" t="s">
        <v>50</v>
      </c>
      <c r="D16" s="51" t="s">
        <v>69</v>
      </c>
      <c r="E16" s="95">
        <f t="shared" ref="E16:G16" si="0">E18/E17*100</f>
        <v>55.412452591656134</v>
      </c>
      <c r="F16" s="95">
        <f t="shared" si="0"/>
        <v>57.948798988621995</v>
      </c>
      <c r="G16" s="95">
        <f t="shared" si="0"/>
        <v>60.406131479140321</v>
      </c>
    </row>
    <row r="17" spans="1:7" hidden="1" outlineLevel="1" x14ac:dyDescent="0.25">
      <c r="A17" s="92"/>
      <c r="B17" s="96" t="s">
        <v>90</v>
      </c>
      <c r="C17" s="97"/>
      <c r="D17" s="97"/>
      <c r="E17" s="97">
        <v>12656</v>
      </c>
      <c r="F17" s="97">
        <v>12656</v>
      </c>
      <c r="G17" s="97">
        <v>12656</v>
      </c>
    </row>
    <row r="18" spans="1:7" hidden="1" outlineLevel="1" x14ac:dyDescent="0.25">
      <c r="A18" s="92"/>
      <c r="B18" s="96" t="s">
        <v>91</v>
      </c>
      <c r="C18" s="97"/>
      <c r="D18" s="97"/>
      <c r="E18" s="97">
        <f>'пр к пасп'!D16</f>
        <v>7013</v>
      </c>
      <c r="F18" s="97">
        <f>'пр к пасп'!E16</f>
        <v>7334</v>
      </c>
      <c r="G18" s="97">
        <f>'пр к пасп'!F16</f>
        <v>7645</v>
      </c>
    </row>
    <row r="19" spans="1:7" hidden="1" outlineLevel="1" x14ac:dyDescent="0.25">
      <c r="A19" s="92"/>
      <c r="B19" s="88"/>
      <c r="C19" s="51"/>
      <c r="D19" s="51"/>
      <c r="E19" s="51"/>
      <c r="F19" s="51"/>
      <c r="G19" s="51"/>
    </row>
    <row r="20" spans="1:7" ht="17.25" customHeight="1" collapsed="1" x14ac:dyDescent="0.25">
      <c r="A20" s="92" t="s">
        <v>55</v>
      </c>
      <c r="B20" s="135" t="s">
        <v>160</v>
      </c>
      <c r="C20" s="135"/>
      <c r="D20" s="135"/>
      <c r="E20" s="135"/>
      <c r="F20" s="135"/>
      <c r="G20" s="135"/>
    </row>
    <row r="21" spans="1:7" ht="31.5" x14ac:dyDescent="0.25">
      <c r="A21" s="92" t="s">
        <v>41</v>
      </c>
      <c r="B21" s="55" t="s">
        <v>71</v>
      </c>
      <c r="C21" s="51" t="s">
        <v>39</v>
      </c>
      <c r="D21" s="51" t="s">
        <v>92</v>
      </c>
      <c r="E21" s="51">
        <v>118</v>
      </c>
      <c r="F21" s="51">
        <v>125</v>
      </c>
      <c r="G21" s="51">
        <v>130</v>
      </c>
    </row>
    <row r="22" spans="1:7" x14ac:dyDescent="0.25">
      <c r="A22" s="92" t="s">
        <v>57</v>
      </c>
      <c r="B22" s="135" t="s">
        <v>72</v>
      </c>
      <c r="C22" s="135"/>
      <c r="D22" s="135"/>
      <c r="E22" s="135"/>
      <c r="F22" s="135"/>
      <c r="G22" s="135"/>
    </row>
    <row r="23" spans="1:7" ht="73.5" customHeight="1" x14ac:dyDescent="0.25">
      <c r="A23" s="92" t="s">
        <v>47</v>
      </c>
      <c r="B23" s="55" t="s">
        <v>102</v>
      </c>
      <c r="C23" s="51" t="s">
        <v>42</v>
      </c>
      <c r="D23" s="51" t="s">
        <v>69</v>
      </c>
      <c r="E23" s="51">
        <v>10</v>
      </c>
      <c r="F23" s="51">
        <v>11</v>
      </c>
      <c r="G23" s="51">
        <v>12</v>
      </c>
    </row>
    <row r="24" spans="1:7" ht="39" customHeight="1" x14ac:dyDescent="0.25">
      <c r="A24" s="92" t="s">
        <v>74</v>
      </c>
      <c r="B24" s="136" t="s">
        <v>167</v>
      </c>
      <c r="C24" s="136"/>
      <c r="D24" s="136"/>
      <c r="E24" s="136"/>
      <c r="F24" s="136"/>
      <c r="G24" s="136"/>
    </row>
    <row r="25" spans="1:7" ht="69.75" customHeight="1" x14ac:dyDescent="0.25">
      <c r="A25" s="92" t="s">
        <v>48</v>
      </c>
      <c r="B25" s="33" t="s">
        <v>168</v>
      </c>
      <c r="C25" s="51" t="s">
        <v>39</v>
      </c>
      <c r="D25" s="51" t="s">
        <v>69</v>
      </c>
      <c r="E25" s="51">
        <v>3</v>
      </c>
      <c r="F25" s="51">
        <v>3</v>
      </c>
      <c r="G25" s="51">
        <v>3</v>
      </c>
    </row>
  </sheetData>
  <mergeCells count="14">
    <mergeCell ref="E2:G2"/>
    <mergeCell ref="B20:G20"/>
    <mergeCell ref="B22:G22"/>
    <mergeCell ref="B24:G24"/>
    <mergeCell ref="A12:G12"/>
    <mergeCell ref="A4:G4"/>
    <mergeCell ref="A5:G5"/>
    <mergeCell ref="A9:A10"/>
    <mergeCell ref="B9:B10"/>
    <mergeCell ref="C9:C10"/>
    <mergeCell ref="D9:D10"/>
    <mergeCell ref="A6:G6"/>
    <mergeCell ref="B13:G13"/>
    <mergeCell ref="E7:G7"/>
  </mergeCells>
  <printOptions horizontalCentered="1"/>
  <pageMargins left="0.78740157480314965" right="0.78740157480314965" top="1.1811023622047245" bottom="0.39370078740157483" header="0.31496062992125984" footer="0.31496062992125984"/>
  <pageSetup paperSize="9" scale="75" firstPageNumber="14" orientation="landscape" useFirstPageNumber="1" r:id="rId1"/>
  <headerFooter>
    <oddHeader>&amp;C14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L40"/>
  <sheetViews>
    <sheetView view="pageBreakPreview" topLeftCell="A7" zoomScale="70" zoomScaleNormal="70" zoomScaleSheetLayoutView="70" workbookViewId="0">
      <selection activeCell="B11" sqref="B11:G11"/>
    </sheetView>
  </sheetViews>
  <sheetFormatPr defaultColWidth="9" defaultRowHeight="18.75" x14ac:dyDescent="0.25"/>
  <cols>
    <col min="1" max="1" width="4.75" style="8" customWidth="1"/>
    <col min="2" max="2" width="49.625" style="2" customWidth="1"/>
    <col min="3" max="3" width="18.5" style="2" customWidth="1"/>
    <col min="4" max="5" width="7.375" style="2" customWidth="1"/>
    <col min="6" max="6" width="14.125" style="2" customWidth="1"/>
    <col min="7" max="7" width="5.75" style="2" customWidth="1"/>
    <col min="8" max="8" width="17.375" style="66" customWidth="1"/>
    <col min="9" max="9" width="15.875" style="66" customWidth="1"/>
    <col min="10" max="10" width="14.625" style="66" customWidth="1"/>
    <col min="11" max="11" width="17" style="2" customWidth="1"/>
    <col min="12" max="12" width="50.875" style="2" customWidth="1"/>
    <col min="13" max="13" width="18.25" style="2" customWidth="1"/>
    <col min="14" max="16384" width="9" style="2"/>
  </cols>
  <sheetData>
    <row r="1" spans="1:12" ht="75" customHeight="1" x14ac:dyDescent="0.25">
      <c r="K1" s="150" t="s">
        <v>164</v>
      </c>
      <c r="L1" s="150"/>
    </row>
    <row r="4" spans="1:12" x14ac:dyDescent="0.25">
      <c r="A4" s="151" t="s">
        <v>1</v>
      </c>
      <c r="B4" s="151"/>
      <c r="C4" s="151"/>
      <c r="D4" s="151"/>
      <c r="E4" s="151"/>
      <c r="F4" s="151"/>
      <c r="G4" s="151"/>
      <c r="H4" s="151"/>
      <c r="I4" s="151"/>
      <c r="J4" s="151"/>
      <c r="K4" s="151"/>
      <c r="L4" s="151"/>
    </row>
    <row r="5" spans="1:12" x14ac:dyDescent="0.25">
      <c r="A5" s="151" t="s">
        <v>83</v>
      </c>
      <c r="B5" s="151"/>
      <c r="C5" s="151"/>
      <c r="D5" s="151"/>
      <c r="E5" s="151"/>
      <c r="F5" s="151"/>
      <c r="G5" s="151"/>
      <c r="H5" s="151"/>
      <c r="I5" s="151"/>
      <c r="J5" s="151"/>
      <c r="K5" s="151"/>
      <c r="L5" s="151"/>
    </row>
    <row r="6" spans="1:12" x14ac:dyDescent="0.25">
      <c r="A6" s="65"/>
      <c r="B6" s="65"/>
      <c r="C6" s="65"/>
      <c r="D6" s="65"/>
      <c r="E6" s="65"/>
      <c r="F6" s="65"/>
      <c r="G6" s="65"/>
      <c r="H6" s="153"/>
      <c r="I6" s="153"/>
      <c r="J6" s="153"/>
      <c r="K6" s="65"/>
      <c r="L6" s="65"/>
    </row>
    <row r="7" spans="1:12" x14ac:dyDescent="0.25">
      <c r="A7" s="152" t="s">
        <v>10</v>
      </c>
      <c r="B7" s="152" t="s">
        <v>35</v>
      </c>
      <c r="C7" s="152" t="s">
        <v>17</v>
      </c>
      <c r="D7" s="152" t="s">
        <v>15</v>
      </c>
      <c r="E7" s="152"/>
      <c r="F7" s="152"/>
      <c r="G7" s="152"/>
      <c r="H7" s="152" t="s">
        <v>36</v>
      </c>
      <c r="I7" s="152"/>
      <c r="J7" s="152"/>
      <c r="K7" s="152"/>
      <c r="L7" s="152" t="s">
        <v>37</v>
      </c>
    </row>
    <row r="8" spans="1:12" ht="67.5" customHeight="1" x14ac:dyDescent="0.25">
      <c r="A8" s="152"/>
      <c r="B8" s="152"/>
      <c r="C8" s="152"/>
      <c r="D8" s="67" t="s">
        <v>17</v>
      </c>
      <c r="E8" s="67" t="s">
        <v>18</v>
      </c>
      <c r="F8" s="67" t="s">
        <v>19</v>
      </c>
      <c r="G8" s="67" t="s">
        <v>20</v>
      </c>
      <c r="H8" s="67">
        <v>2026</v>
      </c>
      <c r="I8" s="67">
        <f>H8+1</f>
        <v>2027</v>
      </c>
      <c r="J8" s="67">
        <f>I8+1</f>
        <v>2028</v>
      </c>
      <c r="K8" s="67" t="s">
        <v>38</v>
      </c>
      <c r="L8" s="152"/>
    </row>
    <row r="9" spans="1:12" x14ac:dyDescent="0.25">
      <c r="A9" s="67">
        <v>1</v>
      </c>
      <c r="B9" s="67">
        <v>2</v>
      </c>
      <c r="C9" s="67">
        <v>3</v>
      </c>
      <c r="D9" s="67">
        <v>4</v>
      </c>
      <c r="E9" s="67">
        <v>5</v>
      </c>
      <c r="F9" s="67">
        <v>6</v>
      </c>
      <c r="G9" s="67">
        <v>7</v>
      </c>
      <c r="H9" s="67">
        <v>8</v>
      </c>
      <c r="I9" s="67">
        <v>9</v>
      </c>
      <c r="J9" s="67">
        <v>10</v>
      </c>
      <c r="K9" s="67">
        <v>11</v>
      </c>
      <c r="L9" s="67">
        <v>12</v>
      </c>
    </row>
    <row r="10" spans="1:12" x14ac:dyDescent="0.25">
      <c r="A10" s="146" t="s">
        <v>104</v>
      </c>
      <c r="B10" s="146"/>
      <c r="C10" s="146"/>
      <c r="D10" s="146"/>
      <c r="E10" s="146"/>
      <c r="F10" s="146"/>
      <c r="G10" s="146"/>
      <c r="H10" s="146"/>
      <c r="I10" s="146"/>
      <c r="J10" s="146"/>
      <c r="K10" s="146"/>
      <c r="L10" s="146"/>
    </row>
    <row r="11" spans="1:12" ht="51.75" customHeight="1" x14ac:dyDescent="0.25">
      <c r="A11" s="68" t="s">
        <v>52</v>
      </c>
      <c r="B11" s="147" t="s">
        <v>171</v>
      </c>
      <c r="C11" s="147"/>
      <c r="D11" s="147"/>
      <c r="E11" s="147"/>
      <c r="F11" s="147"/>
      <c r="G11" s="147"/>
      <c r="H11" s="69">
        <f>H12</f>
        <v>3270.89</v>
      </c>
      <c r="I11" s="69">
        <f>I12</f>
        <v>3270.89</v>
      </c>
      <c r="J11" s="69">
        <f>J12</f>
        <v>3270.89</v>
      </c>
      <c r="K11" s="69">
        <f>SUM(H11:J11)</f>
        <v>9812.67</v>
      </c>
      <c r="L11" s="70"/>
    </row>
    <row r="12" spans="1:12" ht="69.75" customHeight="1" x14ac:dyDescent="0.25">
      <c r="A12" s="22" t="s">
        <v>53</v>
      </c>
      <c r="B12" s="44" t="s">
        <v>165</v>
      </c>
      <c r="C12" s="24" t="s">
        <v>105</v>
      </c>
      <c r="D12" s="25">
        <v>281</v>
      </c>
      <c r="E12" s="25">
        <v>1102</v>
      </c>
      <c r="F12" s="27" t="s">
        <v>62</v>
      </c>
      <c r="G12" s="25">
        <v>244</v>
      </c>
      <c r="H12" s="64">
        <v>3270.89</v>
      </c>
      <c r="I12" s="64">
        <v>3270.89</v>
      </c>
      <c r="J12" s="64">
        <v>3270.89</v>
      </c>
      <c r="K12" s="29">
        <f t="shared" ref="K12:K27" si="0">SUM(H12:J12)</f>
        <v>9812.67</v>
      </c>
      <c r="L12" s="45" t="s">
        <v>54</v>
      </c>
    </row>
    <row r="13" spans="1:12" ht="39.75" customHeight="1" x14ac:dyDescent="0.25">
      <c r="A13" s="22" t="s">
        <v>55</v>
      </c>
      <c r="B13" s="148" t="s">
        <v>103</v>
      </c>
      <c r="C13" s="149"/>
      <c r="D13" s="149"/>
      <c r="E13" s="149"/>
      <c r="F13" s="149"/>
      <c r="G13" s="149"/>
      <c r="H13" s="114">
        <f>SUM(H14:H20)</f>
        <v>762.30000000000007</v>
      </c>
      <c r="I13" s="114">
        <f t="shared" ref="I13:J13" si="1">SUM(I14:I20)</f>
        <v>762.30000000000007</v>
      </c>
      <c r="J13" s="114">
        <f t="shared" si="1"/>
        <v>762.30000000000007</v>
      </c>
      <c r="K13" s="114">
        <f>SUM(K14:K20)</f>
        <v>2286.9</v>
      </c>
      <c r="L13" s="110"/>
    </row>
    <row r="14" spans="1:12" ht="67.5" customHeight="1" x14ac:dyDescent="0.25">
      <c r="A14" s="22" t="s">
        <v>56</v>
      </c>
      <c r="B14" s="112" t="s">
        <v>111</v>
      </c>
      <c r="C14" s="24" t="s">
        <v>105</v>
      </c>
      <c r="D14" s="25">
        <v>281</v>
      </c>
      <c r="E14" s="25">
        <v>1102</v>
      </c>
      <c r="F14" s="113" t="s">
        <v>117</v>
      </c>
      <c r="G14" s="25">
        <v>244</v>
      </c>
      <c r="H14" s="64">
        <v>64</v>
      </c>
      <c r="I14" s="64">
        <v>64</v>
      </c>
      <c r="J14" s="64">
        <v>64</v>
      </c>
      <c r="K14" s="29">
        <f>SUM(H14:J14)</f>
        <v>192</v>
      </c>
      <c r="L14" s="140" t="s">
        <v>106</v>
      </c>
    </row>
    <row r="15" spans="1:12" ht="73.5" customHeight="1" x14ac:dyDescent="0.25">
      <c r="A15" s="22" t="s">
        <v>124</v>
      </c>
      <c r="B15" s="112" t="s">
        <v>110</v>
      </c>
      <c r="C15" s="24" t="s">
        <v>105</v>
      </c>
      <c r="D15" s="25">
        <v>281</v>
      </c>
      <c r="E15" s="25">
        <v>1102</v>
      </c>
      <c r="F15" s="113" t="s">
        <v>118</v>
      </c>
      <c r="G15" s="25">
        <v>244</v>
      </c>
      <c r="H15" s="64">
        <v>41.9</v>
      </c>
      <c r="I15" s="64">
        <v>41.9</v>
      </c>
      <c r="J15" s="64">
        <v>41.9</v>
      </c>
      <c r="K15" s="29">
        <f t="shared" ref="K15:K20" si="2">SUM(H15:J15)</f>
        <v>125.69999999999999</v>
      </c>
      <c r="L15" s="141"/>
    </row>
    <row r="16" spans="1:12" ht="71.25" customHeight="1" x14ac:dyDescent="0.25">
      <c r="A16" s="22" t="s">
        <v>125</v>
      </c>
      <c r="B16" s="112" t="s">
        <v>112</v>
      </c>
      <c r="C16" s="24" t="s">
        <v>105</v>
      </c>
      <c r="D16" s="25">
        <v>281</v>
      </c>
      <c r="E16" s="25">
        <v>1102</v>
      </c>
      <c r="F16" s="113" t="s">
        <v>119</v>
      </c>
      <c r="G16" s="25">
        <v>244</v>
      </c>
      <c r="H16" s="64">
        <v>14.7</v>
      </c>
      <c r="I16" s="64">
        <v>14.7</v>
      </c>
      <c r="J16" s="64">
        <v>14.7</v>
      </c>
      <c r="K16" s="29">
        <f t="shared" si="2"/>
        <v>44.099999999999994</v>
      </c>
      <c r="L16" s="141"/>
    </row>
    <row r="17" spans="1:12" ht="73.5" customHeight="1" x14ac:dyDescent="0.25">
      <c r="A17" s="22" t="s">
        <v>126</v>
      </c>
      <c r="B17" s="112" t="s">
        <v>113</v>
      </c>
      <c r="C17" s="24" t="s">
        <v>105</v>
      </c>
      <c r="D17" s="25">
        <v>281</v>
      </c>
      <c r="E17" s="25">
        <v>1102</v>
      </c>
      <c r="F17" s="113" t="s">
        <v>120</v>
      </c>
      <c r="G17" s="25">
        <v>244</v>
      </c>
      <c r="H17" s="64">
        <v>42</v>
      </c>
      <c r="I17" s="64">
        <v>42</v>
      </c>
      <c r="J17" s="64">
        <v>42</v>
      </c>
      <c r="K17" s="29">
        <f t="shared" si="2"/>
        <v>126</v>
      </c>
      <c r="L17" s="141"/>
    </row>
    <row r="18" spans="1:12" ht="69.75" customHeight="1" x14ac:dyDescent="0.25">
      <c r="A18" s="22" t="s">
        <v>127</v>
      </c>
      <c r="B18" s="112" t="s">
        <v>114</v>
      </c>
      <c r="C18" s="24" t="s">
        <v>105</v>
      </c>
      <c r="D18" s="25">
        <v>281</v>
      </c>
      <c r="E18" s="25">
        <v>1102</v>
      </c>
      <c r="F18" s="113" t="s">
        <v>121</v>
      </c>
      <c r="G18" s="25">
        <v>244</v>
      </c>
      <c r="H18" s="64">
        <v>468.5</v>
      </c>
      <c r="I18" s="64">
        <v>468.5</v>
      </c>
      <c r="J18" s="64">
        <v>468.5</v>
      </c>
      <c r="K18" s="29">
        <f t="shared" si="2"/>
        <v>1405.5</v>
      </c>
      <c r="L18" s="141"/>
    </row>
    <row r="19" spans="1:12" ht="75" customHeight="1" x14ac:dyDescent="0.25">
      <c r="A19" s="22" t="s">
        <v>128</v>
      </c>
      <c r="B19" s="112" t="s">
        <v>115</v>
      </c>
      <c r="C19" s="24" t="s">
        <v>105</v>
      </c>
      <c r="D19" s="25">
        <v>281</v>
      </c>
      <c r="E19" s="25">
        <v>1102</v>
      </c>
      <c r="F19" s="113" t="s">
        <v>122</v>
      </c>
      <c r="G19" s="25">
        <v>244</v>
      </c>
      <c r="H19" s="64">
        <v>56.7</v>
      </c>
      <c r="I19" s="64">
        <v>56.7</v>
      </c>
      <c r="J19" s="64">
        <v>56.7</v>
      </c>
      <c r="K19" s="29">
        <f t="shared" si="2"/>
        <v>170.10000000000002</v>
      </c>
      <c r="L19" s="141"/>
    </row>
    <row r="20" spans="1:12" s="9" customFormat="1" ht="73.5" customHeight="1" x14ac:dyDescent="0.25">
      <c r="A20" s="22" t="s">
        <v>129</v>
      </c>
      <c r="B20" s="112" t="s">
        <v>116</v>
      </c>
      <c r="C20" s="24" t="s">
        <v>105</v>
      </c>
      <c r="D20" s="25">
        <v>281</v>
      </c>
      <c r="E20" s="25">
        <v>1102</v>
      </c>
      <c r="F20" s="113" t="s">
        <v>123</v>
      </c>
      <c r="G20" s="25">
        <v>244</v>
      </c>
      <c r="H20" s="64">
        <v>74.5</v>
      </c>
      <c r="I20" s="64">
        <v>74.5</v>
      </c>
      <c r="J20" s="64">
        <v>74.5</v>
      </c>
      <c r="K20" s="29">
        <f t="shared" si="2"/>
        <v>223.5</v>
      </c>
      <c r="L20" s="142"/>
    </row>
    <row r="21" spans="1:12" ht="34.5" customHeight="1" x14ac:dyDescent="0.25">
      <c r="A21" s="22" t="s">
        <v>57</v>
      </c>
      <c r="B21" s="155" t="s">
        <v>130</v>
      </c>
      <c r="C21" s="155"/>
      <c r="D21" s="155"/>
      <c r="E21" s="155"/>
      <c r="F21" s="155"/>
      <c r="G21" s="155"/>
      <c r="H21" s="69">
        <f>SUM(H22:H22)</f>
        <v>2962.36</v>
      </c>
      <c r="I21" s="69">
        <f>SUM(I22:I22)</f>
        <v>2962.36</v>
      </c>
      <c r="J21" s="69">
        <f>SUM(J22:J22)</f>
        <v>2962.36</v>
      </c>
      <c r="K21" s="29">
        <f t="shared" si="0"/>
        <v>8887.08</v>
      </c>
      <c r="L21" s="31"/>
    </row>
    <row r="22" spans="1:12" ht="90.75" customHeight="1" x14ac:dyDescent="0.25">
      <c r="A22" s="22" t="s">
        <v>58</v>
      </c>
      <c r="B22" s="43" t="s">
        <v>107</v>
      </c>
      <c r="C22" s="26" t="s">
        <v>105</v>
      </c>
      <c r="D22" s="25">
        <v>281</v>
      </c>
      <c r="E22" s="25">
        <v>1102</v>
      </c>
      <c r="F22" s="27" t="s">
        <v>63</v>
      </c>
      <c r="G22" s="25">
        <v>244</v>
      </c>
      <c r="H22" s="64">
        <v>2962.36</v>
      </c>
      <c r="I22" s="64">
        <v>2962.36</v>
      </c>
      <c r="J22" s="64">
        <v>2962.36</v>
      </c>
      <c r="K22" s="29">
        <f>SUM(H22:J22)</f>
        <v>8887.08</v>
      </c>
      <c r="L22" s="45" t="s">
        <v>108</v>
      </c>
    </row>
    <row r="23" spans="1:12" x14ac:dyDescent="0.25">
      <c r="A23" s="22" t="s">
        <v>74</v>
      </c>
      <c r="B23" s="155" t="s">
        <v>131</v>
      </c>
      <c r="C23" s="155"/>
      <c r="D23" s="155"/>
      <c r="E23" s="155"/>
      <c r="F23" s="155"/>
      <c r="G23" s="155"/>
      <c r="H23" s="69">
        <f>SUM(H24:H24)</f>
        <v>450.65</v>
      </c>
      <c r="I23" s="69">
        <f>SUM(I24:I24)</f>
        <v>450.65</v>
      </c>
      <c r="J23" s="69">
        <f>SUM(J24:J24)</f>
        <v>450.65</v>
      </c>
      <c r="K23" s="29">
        <f t="shared" si="0"/>
        <v>1351.9499999999998</v>
      </c>
      <c r="L23" s="31"/>
    </row>
    <row r="24" spans="1:12" ht="85.5" customHeight="1" x14ac:dyDescent="0.25">
      <c r="A24" s="22" t="s">
        <v>132</v>
      </c>
      <c r="B24" s="111" t="s">
        <v>109</v>
      </c>
      <c r="C24" s="26" t="s">
        <v>105</v>
      </c>
      <c r="D24" s="25">
        <v>281</v>
      </c>
      <c r="E24" s="25">
        <v>1102</v>
      </c>
      <c r="F24" s="27" t="s">
        <v>64</v>
      </c>
      <c r="G24" s="25">
        <v>244</v>
      </c>
      <c r="H24" s="64">
        <v>450.65</v>
      </c>
      <c r="I24" s="64">
        <v>450.65</v>
      </c>
      <c r="J24" s="64">
        <v>450.65</v>
      </c>
      <c r="K24" s="29">
        <f t="shared" si="0"/>
        <v>1351.9499999999998</v>
      </c>
      <c r="L24" s="45" t="s">
        <v>143</v>
      </c>
    </row>
    <row r="25" spans="1:12" ht="52.5" customHeight="1" x14ac:dyDescent="0.25">
      <c r="A25" s="22" t="s">
        <v>65</v>
      </c>
      <c r="B25" s="155" t="s">
        <v>170</v>
      </c>
      <c r="C25" s="155"/>
      <c r="D25" s="155"/>
      <c r="E25" s="155"/>
      <c r="F25" s="155"/>
      <c r="G25" s="155"/>
      <c r="H25" s="69">
        <f>SUM(H26:H27)</f>
        <v>200</v>
      </c>
      <c r="I25" s="69">
        <f>SUM(I26:I27)</f>
        <v>200</v>
      </c>
      <c r="J25" s="69">
        <f>SUM(J26:J27)</f>
        <v>200</v>
      </c>
      <c r="K25" s="29">
        <f t="shared" si="0"/>
        <v>600</v>
      </c>
      <c r="L25" s="32"/>
    </row>
    <row r="26" spans="1:12" ht="70.5" customHeight="1" x14ac:dyDescent="0.25">
      <c r="A26" s="22" t="s">
        <v>66</v>
      </c>
      <c r="B26" s="24" t="s">
        <v>169</v>
      </c>
      <c r="C26" s="43" t="s">
        <v>105</v>
      </c>
      <c r="D26" s="23">
        <v>281</v>
      </c>
      <c r="E26" s="23">
        <v>1102</v>
      </c>
      <c r="F26" s="27" t="s">
        <v>59</v>
      </c>
      <c r="G26" s="23">
        <v>244</v>
      </c>
      <c r="H26" s="64">
        <v>100</v>
      </c>
      <c r="I26" s="64">
        <v>100</v>
      </c>
      <c r="J26" s="64">
        <v>100</v>
      </c>
      <c r="K26" s="29">
        <f t="shared" si="0"/>
        <v>300</v>
      </c>
      <c r="L26" s="33" t="s">
        <v>169</v>
      </c>
    </row>
    <row r="27" spans="1:12" ht="72" customHeight="1" x14ac:dyDescent="0.25">
      <c r="A27" s="22" t="s">
        <v>133</v>
      </c>
      <c r="B27" s="24" t="s">
        <v>168</v>
      </c>
      <c r="C27" s="24" t="s">
        <v>105</v>
      </c>
      <c r="D27" s="25">
        <v>281</v>
      </c>
      <c r="E27" s="25">
        <v>1102</v>
      </c>
      <c r="F27" s="27" t="s">
        <v>60</v>
      </c>
      <c r="G27" s="25">
        <v>244</v>
      </c>
      <c r="H27" s="64">
        <v>100</v>
      </c>
      <c r="I27" s="64">
        <v>100</v>
      </c>
      <c r="J27" s="64">
        <v>100</v>
      </c>
      <c r="K27" s="54">
        <f t="shared" si="0"/>
        <v>300</v>
      </c>
      <c r="L27" s="33" t="s">
        <v>80</v>
      </c>
    </row>
    <row r="28" spans="1:12" ht="26.25" customHeight="1" x14ac:dyDescent="0.25">
      <c r="A28" s="22" t="s">
        <v>85</v>
      </c>
      <c r="B28" s="155" t="s">
        <v>134</v>
      </c>
      <c r="C28" s="155"/>
      <c r="D28" s="155"/>
      <c r="E28" s="155"/>
      <c r="F28" s="155"/>
      <c r="G28" s="155"/>
      <c r="H28" s="69">
        <f>SUM(H29:H36)</f>
        <v>84560.384000000005</v>
      </c>
      <c r="I28" s="69">
        <f t="shared" ref="I28:K28" si="3">SUM(I29:I36)</f>
        <v>84560.384000000005</v>
      </c>
      <c r="J28" s="69">
        <f t="shared" si="3"/>
        <v>84560.384000000005</v>
      </c>
      <c r="K28" s="69">
        <f t="shared" si="3"/>
        <v>253681.15200000003</v>
      </c>
      <c r="L28" s="31"/>
    </row>
    <row r="29" spans="1:12" ht="72" customHeight="1" x14ac:dyDescent="0.25">
      <c r="A29" s="22" t="s">
        <v>136</v>
      </c>
      <c r="B29" s="63" t="s">
        <v>67</v>
      </c>
      <c r="C29" s="26" t="s">
        <v>105</v>
      </c>
      <c r="D29" s="25">
        <v>281</v>
      </c>
      <c r="E29" s="30">
        <v>1101</v>
      </c>
      <c r="F29" s="115">
        <v>710080610</v>
      </c>
      <c r="G29" s="30">
        <v>611</v>
      </c>
      <c r="H29" s="64">
        <v>57313.648000000001</v>
      </c>
      <c r="I29" s="64">
        <v>57313.648000000001</v>
      </c>
      <c r="J29" s="64">
        <v>57313.648000000001</v>
      </c>
      <c r="K29" s="29">
        <f t="shared" ref="K29:K36" si="4">SUM(H29:J29)</f>
        <v>171940.94400000002</v>
      </c>
      <c r="L29" s="109" t="s">
        <v>108</v>
      </c>
    </row>
    <row r="30" spans="1:12" ht="66.75" customHeight="1" x14ac:dyDescent="0.25">
      <c r="A30" s="22" t="s">
        <v>135</v>
      </c>
      <c r="B30" s="63" t="s">
        <v>67</v>
      </c>
      <c r="C30" s="26" t="s">
        <v>105</v>
      </c>
      <c r="D30" s="25">
        <v>281</v>
      </c>
      <c r="E30" s="30">
        <v>1101</v>
      </c>
      <c r="F30" s="115">
        <v>710085467</v>
      </c>
      <c r="G30" s="30">
        <v>611</v>
      </c>
      <c r="H30" s="64">
        <v>11695.883</v>
      </c>
      <c r="I30" s="64">
        <v>11695.883</v>
      </c>
      <c r="J30" s="64">
        <v>11695.883</v>
      </c>
      <c r="K30" s="29">
        <f t="shared" si="4"/>
        <v>35087.648999999998</v>
      </c>
      <c r="L30" s="140" t="s">
        <v>144</v>
      </c>
    </row>
    <row r="31" spans="1:12" ht="66.75" customHeight="1" x14ac:dyDescent="0.25">
      <c r="A31" s="22" t="s">
        <v>137</v>
      </c>
      <c r="B31" s="63" t="s">
        <v>67</v>
      </c>
      <c r="C31" s="26" t="s">
        <v>105</v>
      </c>
      <c r="D31" s="25">
        <v>281</v>
      </c>
      <c r="E31" s="30">
        <v>1101</v>
      </c>
      <c r="F31" s="115">
        <v>710085476</v>
      </c>
      <c r="G31" s="30">
        <v>111</v>
      </c>
      <c r="H31" s="64">
        <v>9254.6790000000001</v>
      </c>
      <c r="I31" s="64">
        <v>9254.6790000000001</v>
      </c>
      <c r="J31" s="64">
        <v>9254.6790000000001</v>
      </c>
      <c r="K31" s="29">
        <f t="shared" si="4"/>
        <v>27764.037</v>
      </c>
      <c r="L31" s="141"/>
    </row>
    <row r="32" spans="1:12" ht="66.75" customHeight="1" x14ac:dyDescent="0.25">
      <c r="A32" s="22" t="s">
        <v>138</v>
      </c>
      <c r="B32" s="63" t="s">
        <v>67</v>
      </c>
      <c r="C32" s="26" t="s">
        <v>105</v>
      </c>
      <c r="D32" s="25">
        <v>281</v>
      </c>
      <c r="E32" s="30">
        <v>1101</v>
      </c>
      <c r="F32" s="115">
        <v>710085476</v>
      </c>
      <c r="G32" s="30">
        <v>112</v>
      </c>
      <c r="H32" s="64">
        <v>600</v>
      </c>
      <c r="I32" s="64">
        <v>600</v>
      </c>
      <c r="J32" s="64">
        <v>600</v>
      </c>
      <c r="K32" s="29">
        <f t="shared" si="4"/>
        <v>1800</v>
      </c>
      <c r="L32" s="141"/>
    </row>
    <row r="33" spans="1:12" ht="66.75" customHeight="1" x14ac:dyDescent="0.25">
      <c r="A33" s="22" t="s">
        <v>139</v>
      </c>
      <c r="B33" s="63" t="s">
        <v>67</v>
      </c>
      <c r="C33" s="26" t="s">
        <v>105</v>
      </c>
      <c r="D33" s="25">
        <v>281</v>
      </c>
      <c r="E33" s="30">
        <v>1101</v>
      </c>
      <c r="F33" s="115">
        <v>710085476</v>
      </c>
      <c r="G33" s="30">
        <v>119</v>
      </c>
      <c r="H33" s="64">
        <v>4004.174</v>
      </c>
      <c r="I33" s="64">
        <v>4004.174</v>
      </c>
      <c r="J33" s="64">
        <v>4004.174</v>
      </c>
      <c r="K33" s="29">
        <f t="shared" si="4"/>
        <v>12012.522000000001</v>
      </c>
      <c r="L33" s="141"/>
    </row>
    <row r="34" spans="1:12" ht="66.75" customHeight="1" x14ac:dyDescent="0.25">
      <c r="A34" s="22" t="s">
        <v>140</v>
      </c>
      <c r="B34" s="63" t="s">
        <v>67</v>
      </c>
      <c r="C34" s="26" t="s">
        <v>105</v>
      </c>
      <c r="D34" s="25">
        <v>281</v>
      </c>
      <c r="E34" s="30">
        <v>1101</v>
      </c>
      <c r="F34" s="115">
        <v>710085476</v>
      </c>
      <c r="G34" s="30">
        <v>244</v>
      </c>
      <c r="H34" s="64">
        <v>630</v>
      </c>
      <c r="I34" s="64">
        <v>630</v>
      </c>
      <c r="J34" s="64">
        <v>630</v>
      </c>
      <c r="K34" s="29">
        <f>SUM(H34:J34)</f>
        <v>1890</v>
      </c>
      <c r="L34" s="141"/>
    </row>
    <row r="35" spans="1:12" ht="66.75" customHeight="1" x14ac:dyDescent="0.25">
      <c r="A35" s="22" t="s">
        <v>141</v>
      </c>
      <c r="B35" s="63" t="s">
        <v>67</v>
      </c>
      <c r="C35" s="26" t="s">
        <v>105</v>
      </c>
      <c r="D35" s="25">
        <v>281</v>
      </c>
      <c r="E35" s="30">
        <v>1101</v>
      </c>
      <c r="F35" s="115">
        <v>710085476</v>
      </c>
      <c r="G35" s="30">
        <v>247</v>
      </c>
      <c r="H35" s="64">
        <v>1061</v>
      </c>
      <c r="I35" s="64">
        <v>1061</v>
      </c>
      <c r="J35" s="64">
        <v>1061</v>
      </c>
      <c r="K35" s="29">
        <f t="shared" si="4"/>
        <v>3183</v>
      </c>
      <c r="L35" s="141"/>
    </row>
    <row r="36" spans="1:12" ht="60" x14ac:dyDescent="0.25">
      <c r="A36" s="22" t="s">
        <v>142</v>
      </c>
      <c r="B36" s="63" t="s">
        <v>67</v>
      </c>
      <c r="C36" s="26" t="s">
        <v>105</v>
      </c>
      <c r="D36" s="25">
        <v>281</v>
      </c>
      <c r="E36" s="30">
        <v>1101</v>
      </c>
      <c r="F36" s="115">
        <v>710085476</v>
      </c>
      <c r="G36" s="30">
        <v>853</v>
      </c>
      <c r="H36" s="64">
        <v>1</v>
      </c>
      <c r="I36" s="64">
        <v>1</v>
      </c>
      <c r="J36" s="64">
        <v>1</v>
      </c>
      <c r="K36" s="29">
        <f t="shared" si="4"/>
        <v>3</v>
      </c>
      <c r="L36" s="142"/>
    </row>
    <row r="37" spans="1:12" x14ac:dyDescent="0.25">
      <c r="A37" s="22" t="s">
        <v>87</v>
      </c>
      <c r="B37" s="143" t="s">
        <v>151</v>
      </c>
      <c r="C37" s="144"/>
      <c r="D37" s="144"/>
      <c r="E37" s="144"/>
      <c r="F37" s="144"/>
      <c r="G37" s="145"/>
      <c r="H37" s="117">
        <f>SUM(H38)</f>
        <v>0</v>
      </c>
      <c r="I37" s="117">
        <f>SUM(I38)</f>
        <v>0</v>
      </c>
      <c r="J37" s="117">
        <f>SUM(J38)</f>
        <v>0</v>
      </c>
      <c r="K37" s="29">
        <f>SUM(H37:J37)</f>
        <v>0</v>
      </c>
      <c r="L37" s="116"/>
    </row>
    <row r="38" spans="1:12" ht="127.5" customHeight="1" x14ac:dyDescent="0.25">
      <c r="A38" s="22" t="s">
        <v>150</v>
      </c>
      <c r="B38" s="63" t="s">
        <v>152</v>
      </c>
      <c r="C38" s="26" t="s">
        <v>105</v>
      </c>
      <c r="D38" s="25">
        <v>281</v>
      </c>
      <c r="E38" s="30">
        <v>1102</v>
      </c>
      <c r="F38" s="46" t="s">
        <v>88</v>
      </c>
      <c r="G38" s="30">
        <v>612</v>
      </c>
      <c r="H38" s="64">
        <v>0</v>
      </c>
      <c r="I38" s="64">
        <v>0</v>
      </c>
      <c r="J38" s="64">
        <v>0</v>
      </c>
      <c r="K38" s="29">
        <f>SUM(H38:J38)</f>
        <v>0</v>
      </c>
      <c r="L38" s="116" t="s">
        <v>89</v>
      </c>
    </row>
    <row r="39" spans="1:12" x14ac:dyDescent="0.25">
      <c r="A39" s="154" t="s">
        <v>61</v>
      </c>
      <c r="B39" s="154"/>
      <c r="C39" s="154"/>
      <c r="D39" s="28"/>
      <c r="E39" s="28"/>
      <c r="F39" s="28"/>
      <c r="G39" s="28"/>
      <c r="H39" s="71">
        <f>H11+H21+H23+H25+H28+H13+H37</f>
        <v>92206.584000000003</v>
      </c>
      <c r="I39" s="71">
        <f>I11+I21+I23+I25+I28+I13+I37</f>
        <v>92206.584000000003</v>
      </c>
      <c r="J39" s="71">
        <f>J11+J21+J23+J25+J28+J13+J37</f>
        <v>92206.584000000003</v>
      </c>
      <c r="K39" s="71">
        <f>K11+K21+K23+K25+K28+K13+K37</f>
        <v>276619.75200000004</v>
      </c>
      <c r="L39" s="34"/>
    </row>
    <row r="40" spans="1:12" x14ac:dyDescent="0.25">
      <c r="K40" s="72">
        <f>H39+I39+J39-K39</f>
        <v>0</v>
      </c>
    </row>
  </sheetData>
  <mergeCells count="21">
    <mergeCell ref="A39:C39"/>
    <mergeCell ref="B28:G28"/>
    <mergeCell ref="B23:G23"/>
    <mergeCell ref="B25:G25"/>
    <mergeCell ref="B21:G21"/>
    <mergeCell ref="K1:L1"/>
    <mergeCell ref="A4:L4"/>
    <mergeCell ref="A5:L5"/>
    <mergeCell ref="A7:A8"/>
    <mergeCell ref="B7:B8"/>
    <mergeCell ref="C7:C8"/>
    <mergeCell ref="D7:G7"/>
    <mergeCell ref="H7:K7"/>
    <mergeCell ref="L7:L8"/>
    <mergeCell ref="H6:J6"/>
    <mergeCell ref="L14:L20"/>
    <mergeCell ref="L30:L36"/>
    <mergeCell ref="B37:G37"/>
    <mergeCell ref="A10:L10"/>
    <mergeCell ref="B11:G11"/>
    <mergeCell ref="B13:G13"/>
  </mergeCells>
  <printOptions horizontalCentered="1"/>
  <pageMargins left="0.78740157480314965" right="0.78740157480314965" top="1.1811023622047245" bottom="0.39370078740157483" header="0.31496062992125984" footer="0.31496062992125984"/>
  <pageSetup paperSize="9" scale="54" fitToHeight="0" orientation="landscape" r:id="rId1"/>
  <headerFooter>
    <oddHeader>&amp;C17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E17"/>
  <sheetViews>
    <sheetView tabSelected="1" view="pageBreakPreview" zoomScale="85" zoomScaleNormal="100" zoomScaleSheetLayoutView="85" workbookViewId="0">
      <selection activeCell="D16" sqref="D16"/>
    </sheetView>
  </sheetViews>
  <sheetFormatPr defaultColWidth="9" defaultRowHeight="15.75" x14ac:dyDescent="0.25"/>
  <cols>
    <col min="1" max="1" width="6.625" style="3" customWidth="1"/>
    <col min="2" max="2" width="15.75" style="1" customWidth="1"/>
    <col min="3" max="3" width="53.375" style="1" customWidth="1"/>
    <col min="4" max="4" width="22.125" style="1" customWidth="1"/>
    <col min="5" max="5" width="22.75" style="1" customWidth="1"/>
    <col min="6" max="16384" width="9" style="1"/>
  </cols>
  <sheetData>
    <row r="1" spans="1:5" ht="21" customHeight="1" x14ac:dyDescent="0.25">
      <c r="D1" s="157" t="s">
        <v>84</v>
      </c>
      <c r="E1" s="157"/>
    </row>
    <row r="2" spans="1:5" ht="68.25" customHeight="1" x14ac:dyDescent="0.25">
      <c r="D2" s="158" t="s">
        <v>172</v>
      </c>
      <c r="E2" s="158"/>
    </row>
    <row r="3" spans="1:5" ht="8.25" customHeight="1" x14ac:dyDescent="0.25">
      <c r="A3" s="8"/>
    </row>
    <row r="4" spans="1:5" ht="18.75" hidden="1" x14ac:dyDescent="0.25">
      <c r="A4" s="8"/>
    </row>
    <row r="5" spans="1:5" ht="18.75" x14ac:dyDescent="0.25">
      <c r="A5" s="151" t="s">
        <v>0</v>
      </c>
      <c r="B5" s="151"/>
      <c r="C5" s="151"/>
      <c r="D5" s="151"/>
      <c r="E5" s="151"/>
    </row>
    <row r="6" spans="1:5" ht="18.75" x14ac:dyDescent="0.25">
      <c r="A6" s="151" t="s">
        <v>81</v>
      </c>
      <c r="B6" s="151"/>
      <c r="C6" s="151"/>
      <c r="D6" s="151"/>
      <c r="E6" s="151"/>
    </row>
    <row r="7" spans="1:5" ht="18.75" x14ac:dyDescent="0.25">
      <c r="A7" s="151" t="s">
        <v>82</v>
      </c>
      <c r="B7" s="151"/>
      <c r="C7" s="151"/>
      <c r="D7" s="151"/>
      <c r="E7" s="151"/>
    </row>
    <row r="8" spans="1:5" ht="18.75" x14ac:dyDescent="0.25">
      <c r="A8" s="151" t="s">
        <v>173</v>
      </c>
      <c r="B8" s="151"/>
      <c r="C8" s="151"/>
      <c r="D8" s="151"/>
      <c r="E8" s="151"/>
    </row>
    <row r="9" spans="1:5" ht="4.5" customHeight="1" x14ac:dyDescent="0.25">
      <c r="A9" s="151"/>
      <c r="B9" s="151"/>
      <c r="C9" s="151"/>
      <c r="D9" s="151"/>
      <c r="E9" s="151"/>
    </row>
    <row r="10" spans="1:5" ht="18.75" hidden="1" x14ac:dyDescent="0.25">
      <c r="A10" s="8"/>
    </row>
    <row r="11" spans="1:5" ht="68.25" customHeight="1" x14ac:dyDescent="0.25">
      <c r="A11" s="11" t="s">
        <v>10</v>
      </c>
      <c r="B11" s="11" t="s">
        <v>5</v>
      </c>
      <c r="C11" s="11" t="s">
        <v>6</v>
      </c>
      <c r="D11" s="11" t="s">
        <v>7</v>
      </c>
      <c r="E11" s="11" t="s">
        <v>8</v>
      </c>
    </row>
    <row r="12" spans="1:5" x14ac:dyDescent="0.25">
      <c r="A12" s="11">
        <v>1</v>
      </c>
      <c r="B12" s="11">
        <v>2</v>
      </c>
      <c r="C12" s="11">
        <v>3</v>
      </c>
      <c r="D12" s="11">
        <v>4</v>
      </c>
      <c r="E12" s="11">
        <v>5</v>
      </c>
    </row>
    <row r="13" spans="1:5" ht="50.25" customHeight="1" x14ac:dyDescent="0.25">
      <c r="A13" s="12">
        <v>1</v>
      </c>
      <c r="B13" s="159" t="s">
        <v>161</v>
      </c>
      <c r="C13" s="159"/>
      <c r="D13" s="159"/>
      <c r="E13" s="159"/>
    </row>
    <row r="14" spans="1:5" ht="49.5" customHeight="1" x14ac:dyDescent="0.25">
      <c r="A14" s="161" t="s">
        <v>3</v>
      </c>
      <c r="B14" s="160" t="s">
        <v>147</v>
      </c>
      <c r="C14" s="160"/>
      <c r="D14" s="160"/>
      <c r="E14" s="160"/>
    </row>
    <row r="15" spans="1:5" ht="30" customHeight="1" x14ac:dyDescent="0.25">
      <c r="A15" s="161"/>
      <c r="B15" s="156" t="s">
        <v>175</v>
      </c>
      <c r="C15" s="156"/>
      <c r="D15" s="156"/>
      <c r="E15" s="156"/>
    </row>
    <row r="16" spans="1:5" ht="87" customHeight="1" x14ac:dyDescent="0.25">
      <c r="A16" s="21" t="s">
        <v>49</v>
      </c>
      <c r="B16" s="38" t="s">
        <v>148</v>
      </c>
      <c r="C16" s="38" t="s">
        <v>76</v>
      </c>
      <c r="D16" s="39" t="s">
        <v>77</v>
      </c>
      <c r="E16" s="40" t="s">
        <v>146</v>
      </c>
    </row>
    <row r="17" spans="2:5" x14ac:dyDescent="0.25">
      <c r="B17" s="41"/>
      <c r="C17" s="41"/>
      <c r="D17" s="41"/>
      <c r="E17" s="41"/>
    </row>
  </sheetData>
  <mergeCells count="11">
    <mergeCell ref="B15:E15"/>
    <mergeCell ref="D1:E1"/>
    <mergeCell ref="D2:E2"/>
    <mergeCell ref="B13:E13"/>
    <mergeCell ref="B14:E14"/>
    <mergeCell ref="A5:E5"/>
    <mergeCell ref="A6:E6"/>
    <mergeCell ref="A7:E7"/>
    <mergeCell ref="A8:E8"/>
    <mergeCell ref="A9:E9"/>
    <mergeCell ref="A14:A15"/>
  </mergeCells>
  <printOptions horizontalCentered="1"/>
  <pageMargins left="0.78740157480314965" right="0.78740157480314965" top="1.1811023622047245" bottom="0.39370078740157483" header="0.31496062992125984" footer="0.31496062992125984"/>
  <pageSetup paperSize="9" fitToHeight="0" orientation="landscape" r:id="rId1"/>
  <headerFooter>
    <oddHeader>&amp;C18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N19"/>
  <sheetViews>
    <sheetView view="pageBreakPreview" zoomScale="70" zoomScaleNormal="85" zoomScaleSheetLayoutView="70" workbookViewId="0">
      <selection activeCell="C17" sqref="C17:C19"/>
    </sheetView>
  </sheetViews>
  <sheetFormatPr defaultColWidth="9" defaultRowHeight="15.75" x14ac:dyDescent="0.25"/>
  <cols>
    <col min="1" max="1" width="4.875" style="3" customWidth="1"/>
    <col min="2" max="2" width="21.875" style="1" customWidth="1"/>
    <col min="3" max="3" width="23.75" style="1" customWidth="1"/>
    <col min="4" max="4" width="42" style="1" customWidth="1"/>
    <col min="5" max="5" width="9" style="3"/>
    <col min="6" max="8" width="9" style="1"/>
    <col min="9" max="9" width="17.875" style="73" customWidth="1"/>
    <col min="10" max="10" width="17.125" style="73" customWidth="1"/>
    <col min="11" max="11" width="15.75" style="73" customWidth="1"/>
    <col min="12" max="12" width="18.125" style="1" bestFit="1" customWidth="1"/>
    <col min="13" max="16384" width="9" style="1"/>
  </cols>
  <sheetData>
    <row r="1" spans="1:14" ht="15.75" customHeight="1" x14ac:dyDescent="0.25">
      <c r="J1" s="74" t="s">
        <v>78</v>
      </c>
      <c r="K1" s="74"/>
      <c r="L1" s="16"/>
    </row>
    <row r="2" spans="1:14" ht="82.5" customHeight="1" x14ac:dyDescent="0.25">
      <c r="J2" s="166" t="s">
        <v>172</v>
      </c>
      <c r="K2" s="166"/>
      <c r="L2" s="166"/>
    </row>
    <row r="3" spans="1:14" ht="18.75" x14ac:dyDescent="0.25">
      <c r="A3" s="8"/>
    </row>
    <row r="4" spans="1:14" ht="18.75" x14ac:dyDescent="0.25">
      <c r="A4" s="8"/>
    </row>
    <row r="5" spans="1:14" ht="18.75" x14ac:dyDescent="0.25">
      <c r="A5" s="151" t="s">
        <v>0</v>
      </c>
      <c r="B5" s="151"/>
      <c r="C5" s="151"/>
      <c r="D5" s="151"/>
      <c r="E5" s="151"/>
      <c r="F5" s="151"/>
      <c r="G5" s="151"/>
      <c r="H5" s="151"/>
      <c r="I5" s="151"/>
      <c r="J5" s="151"/>
      <c r="K5" s="151"/>
      <c r="L5" s="151"/>
    </row>
    <row r="6" spans="1:14" ht="18.75" x14ac:dyDescent="0.25">
      <c r="A6" s="151" t="s">
        <v>149</v>
      </c>
      <c r="B6" s="151"/>
      <c r="C6" s="151"/>
      <c r="D6" s="151"/>
      <c r="E6" s="151"/>
      <c r="F6" s="151"/>
      <c r="G6" s="151"/>
      <c r="H6" s="151"/>
      <c r="I6" s="151"/>
      <c r="J6" s="151"/>
      <c r="K6" s="151"/>
      <c r="L6" s="151"/>
    </row>
    <row r="7" spans="1:14" ht="18.75" x14ac:dyDescent="0.25">
      <c r="A7" s="151" t="s">
        <v>46</v>
      </c>
      <c r="B7" s="151"/>
      <c r="C7" s="151"/>
      <c r="D7" s="151"/>
      <c r="E7" s="151"/>
      <c r="F7" s="151"/>
      <c r="G7" s="151"/>
      <c r="H7" s="151"/>
      <c r="I7" s="151"/>
      <c r="J7" s="151"/>
      <c r="K7" s="151"/>
      <c r="L7" s="151"/>
    </row>
    <row r="8" spans="1:14" ht="18.75" x14ac:dyDescent="0.25">
      <c r="A8" s="151" t="s">
        <v>25</v>
      </c>
      <c r="B8" s="151"/>
      <c r="C8" s="151"/>
      <c r="D8" s="151"/>
      <c r="E8" s="151"/>
      <c r="F8" s="151"/>
      <c r="G8" s="151"/>
      <c r="H8" s="151"/>
      <c r="I8" s="151"/>
      <c r="J8" s="151"/>
      <c r="K8" s="151"/>
      <c r="L8" s="151"/>
    </row>
    <row r="9" spans="1:14" ht="18.75" x14ac:dyDescent="0.25">
      <c r="A9" s="8"/>
      <c r="I9" s="153"/>
      <c r="J9" s="153"/>
      <c r="K9" s="153"/>
    </row>
    <row r="10" spans="1:14" ht="18.75" x14ac:dyDescent="0.25">
      <c r="I10" s="65"/>
      <c r="J10" s="65"/>
      <c r="K10" s="65"/>
      <c r="L10" s="4" t="s">
        <v>11</v>
      </c>
    </row>
    <row r="11" spans="1:14" ht="60" customHeight="1" x14ac:dyDescent="0.25">
      <c r="A11" s="161" t="s">
        <v>10</v>
      </c>
      <c r="B11" s="161" t="s">
        <v>157</v>
      </c>
      <c r="C11" s="161" t="s">
        <v>156</v>
      </c>
      <c r="D11" s="161" t="s">
        <v>14</v>
      </c>
      <c r="E11" s="161" t="s">
        <v>15</v>
      </c>
      <c r="F11" s="161"/>
      <c r="G11" s="161"/>
      <c r="H11" s="161"/>
      <c r="I11" s="86">
        <v>2026</v>
      </c>
      <c r="J11" s="86">
        <f>I11+1</f>
        <v>2027</v>
      </c>
      <c r="K11" s="86">
        <f>J11+1</f>
        <v>2028</v>
      </c>
      <c r="L11" s="161" t="s">
        <v>16</v>
      </c>
      <c r="N11" s="73"/>
    </row>
    <row r="12" spans="1:14" ht="61.5" customHeight="1" x14ac:dyDescent="0.25">
      <c r="A12" s="161"/>
      <c r="B12" s="161"/>
      <c r="C12" s="161"/>
      <c r="D12" s="161"/>
      <c r="E12" s="85" t="s">
        <v>17</v>
      </c>
      <c r="F12" s="85" t="s">
        <v>18</v>
      </c>
      <c r="G12" s="85" t="s">
        <v>19</v>
      </c>
      <c r="H12" s="85" t="s">
        <v>20</v>
      </c>
      <c r="I12" s="86" t="s">
        <v>21</v>
      </c>
      <c r="J12" s="86" t="s">
        <v>21</v>
      </c>
      <c r="K12" s="86" t="s">
        <v>21</v>
      </c>
      <c r="L12" s="161"/>
    </row>
    <row r="13" spans="1:14" x14ac:dyDescent="0.25">
      <c r="A13" s="85">
        <v>1</v>
      </c>
      <c r="B13" s="85">
        <v>2</v>
      </c>
      <c r="C13" s="85">
        <v>3</v>
      </c>
      <c r="D13" s="85">
        <v>4</v>
      </c>
      <c r="E13" s="85">
        <v>5</v>
      </c>
      <c r="F13" s="85">
        <v>6</v>
      </c>
      <c r="G13" s="85">
        <v>7</v>
      </c>
      <c r="H13" s="85">
        <v>8</v>
      </c>
      <c r="I13" s="86">
        <v>9</v>
      </c>
      <c r="J13" s="86">
        <v>10</v>
      </c>
      <c r="K13" s="86">
        <v>11</v>
      </c>
      <c r="L13" s="85">
        <v>12</v>
      </c>
    </row>
    <row r="14" spans="1:14" s="13" customFormat="1" ht="51.75" customHeight="1" x14ac:dyDescent="0.25">
      <c r="A14" s="163">
        <v>1</v>
      </c>
      <c r="B14" s="162" t="s">
        <v>153</v>
      </c>
      <c r="C14" s="162" t="s">
        <v>174</v>
      </c>
      <c r="D14" s="55" t="s">
        <v>154</v>
      </c>
      <c r="E14" s="56" t="s">
        <v>22</v>
      </c>
      <c r="F14" s="56" t="s">
        <v>22</v>
      </c>
      <c r="G14" s="56" t="s">
        <v>22</v>
      </c>
      <c r="H14" s="56" t="s">
        <v>22</v>
      </c>
      <c r="I14" s="75">
        <f>SUM(I16:I16)</f>
        <v>92206.584000000003</v>
      </c>
      <c r="J14" s="75">
        <f>SUM(J16:J16)</f>
        <v>92206.584000000003</v>
      </c>
      <c r="K14" s="75">
        <f>SUM(K16:K16)</f>
        <v>92206.584000000003</v>
      </c>
      <c r="L14" s="57">
        <f>SUM(I14:K14)</f>
        <v>276619.75199999998</v>
      </c>
    </row>
    <row r="15" spans="1:14" s="13" customFormat="1" x14ac:dyDescent="0.25">
      <c r="A15" s="163"/>
      <c r="B15" s="162"/>
      <c r="C15" s="162"/>
      <c r="D15" s="55" t="s">
        <v>23</v>
      </c>
      <c r="E15" s="56"/>
      <c r="F15" s="56" t="s">
        <v>22</v>
      </c>
      <c r="G15" s="56" t="s">
        <v>22</v>
      </c>
      <c r="H15" s="56" t="s">
        <v>22</v>
      </c>
      <c r="I15" s="75"/>
      <c r="J15" s="75"/>
      <c r="K15" s="75"/>
      <c r="L15" s="57">
        <f>SUM(I15:K15)</f>
        <v>0</v>
      </c>
    </row>
    <row r="16" spans="1:14" s="13" customFormat="1" ht="38.25" customHeight="1" x14ac:dyDescent="0.25">
      <c r="A16" s="163"/>
      <c r="B16" s="162"/>
      <c r="C16" s="162"/>
      <c r="D16" s="55" t="s">
        <v>105</v>
      </c>
      <c r="E16" s="56">
        <v>241</v>
      </c>
      <c r="F16" s="56" t="s">
        <v>22</v>
      </c>
      <c r="G16" s="56" t="s">
        <v>22</v>
      </c>
      <c r="H16" s="56" t="s">
        <v>22</v>
      </c>
      <c r="I16" s="75">
        <f>I19</f>
        <v>92206.584000000003</v>
      </c>
      <c r="J16" s="75">
        <f t="shared" ref="J16:K16" si="0">J19</f>
        <v>92206.584000000003</v>
      </c>
      <c r="K16" s="75">
        <f t="shared" si="0"/>
        <v>92206.584000000003</v>
      </c>
      <c r="L16" s="57">
        <f>SUM(I16:K16)</f>
        <v>276619.75199999998</v>
      </c>
    </row>
    <row r="17" spans="1:12" s="13" customFormat="1" ht="52.5" customHeight="1" x14ac:dyDescent="0.25">
      <c r="A17" s="164" t="s">
        <v>3</v>
      </c>
      <c r="B17" s="164" t="s">
        <v>9</v>
      </c>
      <c r="C17" s="165" t="s">
        <v>51</v>
      </c>
      <c r="D17" s="87" t="s">
        <v>155</v>
      </c>
      <c r="E17" s="56" t="s">
        <v>22</v>
      </c>
      <c r="F17" s="10" t="s">
        <v>22</v>
      </c>
      <c r="G17" s="10" t="s">
        <v>22</v>
      </c>
      <c r="H17" s="10" t="s">
        <v>22</v>
      </c>
      <c r="I17" s="75">
        <f>SUM(I18:I19)</f>
        <v>92206.584000000003</v>
      </c>
      <c r="J17" s="75">
        <f>SUM(J18:J19)</f>
        <v>92206.584000000003</v>
      </c>
      <c r="K17" s="75">
        <f>SUM(K18:K19)</f>
        <v>92206.584000000003</v>
      </c>
      <c r="L17" s="20">
        <f>SUM(I17:K17)</f>
        <v>276619.75199999998</v>
      </c>
    </row>
    <row r="18" spans="1:12" s="13" customFormat="1" x14ac:dyDescent="0.25">
      <c r="A18" s="164"/>
      <c r="B18" s="164"/>
      <c r="C18" s="165"/>
      <c r="D18" s="87" t="s">
        <v>23</v>
      </c>
      <c r="E18" s="56" t="s">
        <v>22</v>
      </c>
      <c r="F18" s="10" t="s">
        <v>22</v>
      </c>
      <c r="G18" s="10" t="s">
        <v>22</v>
      </c>
      <c r="H18" s="10" t="s">
        <v>22</v>
      </c>
      <c r="I18" s="75"/>
      <c r="J18" s="76"/>
      <c r="K18" s="75"/>
      <c r="L18" s="52">
        <v>0</v>
      </c>
    </row>
    <row r="19" spans="1:12" s="13" customFormat="1" ht="38.25" customHeight="1" x14ac:dyDescent="0.25">
      <c r="A19" s="164"/>
      <c r="B19" s="164"/>
      <c r="C19" s="165"/>
      <c r="D19" s="87" t="s">
        <v>105</v>
      </c>
      <c r="E19" s="10">
        <v>241</v>
      </c>
      <c r="F19" s="10" t="s">
        <v>22</v>
      </c>
      <c r="G19" s="10" t="s">
        <v>22</v>
      </c>
      <c r="H19" s="10" t="s">
        <v>22</v>
      </c>
      <c r="I19" s="75">
        <f>'пр к ПП1'!H39</f>
        <v>92206.584000000003</v>
      </c>
      <c r="J19" s="75">
        <f>'пр к ПП1'!I39</f>
        <v>92206.584000000003</v>
      </c>
      <c r="K19" s="75">
        <f>'пр к ПП1'!J39</f>
        <v>92206.584000000003</v>
      </c>
      <c r="L19" s="20">
        <f>SUM(I19:K19)</f>
        <v>276619.75199999998</v>
      </c>
    </row>
  </sheetData>
  <mergeCells count="18">
    <mergeCell ref="J2:L2"/>
    <mergeCell ref="L11:L12"/>
    <mergeCell ref="A11:A12"/>
    <mergeCell ref="B11:B12"/>
    <mergeCell ref="C11:C12"/>
    <mergeCell ref="D11:D12"/>
    <mergeCell ref="E11:H11"/>
    <mergeCell ref="A5:L5"/>
    <mergeCell ref="A6:L6"/>
    <mergeCell ref="A7:L7"/>
    <mergeCell ref="A8:L8"/>
    <mergeCell ref="I9:K9"/>
    <mergeCell ref="B14:B16"/>
    <mergeCell ref="C14:C16"/>
    <mergeCell ref="A14:A16"/>
    <mergeCell ref="A17:A19"/>
    <mergeCell ref="B17:B19"/>
    <mergeCell ref="C17:C19"/>
  </mergeCells>
  <printOptions horizontalCentered="1"/>
  <pageMargins left="0.78740157480314965" right="0.78740157480314965" top="1.1811023622047245" bottom="0.39370078740157483" header="0.31496062992125984" footer="0.31496062992125984"/>
  <pageSetup paperSize="9" scale="61" fitToHeight="0" orientation="landscape" r:id="rId1"/>
  <headerFooter>
    <oddHeader>&amp;C19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Y25"/>
  <sheetViews>
    <sheetView view="pageBreakPreview" zoomScale="70" zoomScaleNormal="70" zoomScaleSheetLayoutView="70" workbookViewId="0">
      <selection activeCell="P24" sqref="P24"/>
    </sheetView>
  </sheetViews>
  <sheetFormatPr defaultColWidth="9" defaultRowHeight="18.75" outlineLevelCol="1" x14ac:dyDescent="0.3"/>
  <cols>
    <col min="1" max="1" width="5.375" style="15" customWidth="1"/>
    <col min="2" max="2" width="25.625" style="5" customWidth="1"/>
    <col min="3" max="3" width="26.25" style="5" customWidth="1"/>
    <col min="4" max="4" width="32.125" style="5" customWidth="1"/>
    <col min="5" max="6" width="14.125" style="5" hidden="1" customWidth="1" outlineLevel="1"/>
    <col min="7" max="7" width="13.75" style="5" hidden="1" customWidth="1" outlineLevel="1"/>
    <col min="8" max="8" width="16.25" style="5" hidden="1" customWidth="1" outlineLevel="1"/>
    <col min="9" max="9" width="14.875" style="5" hidden="1" customWidth="1" outlineLevel="1"/>
    <col min="10" max="10" width="15.375" style="5" hidden="1" customWidth="1" outlineLevel="1"/>
    <col min="11" max="11" width="14.25" style="5" hidden="1" customWidth="1" outlineLevel="1"/>
    <col min="12" max="12" width="13.125" style="5" hidden="1" customWidth="1" outlineLevel="1"/>
    <col min="13" max="15" width="13" style="5" hidden="1" customWidth="1" outlineLevel="1"/>
    <col min="16" max="16" width="13" style="5" bestFit="1" customWidth="1" collapsed="1"/>
    <col min="17" max="17" width="16" style="5" customWidth="1"/>
    <col min="18" max="18" width="13.375" style="5" bestFit="1" customWidth="1"/>
    <col min="19" max="19" width="18.125" style="5" bestFit="1" customWidth="1"/>
    <col min="20" max="20" width="17.875" style="19" hidden="1" customWidth="1"/>
    <col min="21" max="21" width="16.625" style="5" hidden="1" customWidth="1"/>
    <col min="22" max="22" width="17.5" style="5" hidden="1" customWidth="1"/>
    <col min="23" max="23" width="0" style="5" hidden="1" customWidth="1"/>
    <col min="24" max="24" width="16" style="5" hidden="1" customWidth="1"/>
    <col min="25" max="25" width="17.25" style="60" customWidth="1"/>
    <col min="26" max="16384" width="9" style="5"/>
  </cols>
  <sheetData>
    <row r="1" spans="1:25" x14ac:dyDescent="0.3">
      <c r="Q1" s="7" t="s">
        <v>79</v>
      </c>
    </row>
    <row r="2" spans="1:25" ht="84.75" customHeight="1" x14ac:dyDescent="0.3">
      <c r="Q2" s="129" t="s">
        <v>172</v>
      </c>
      <c r="R2" s="129"/>
      <c r="S2" s="129"/>
    </row>
    <row r="3" spans="1:25" x14ac:dyDescent="0.3">
      <c r="A3" s="8"/>
    </row>
    <row r="4" spans="1:25" x14ac:dyDescent="0.3">
      <c r="A4" s="8"/>
    </row>
    <row r="5" spans="1:25" x14ac:dyDescent="0.3">
      <c r="A5" s="151" t="s">
        <v>0</v>
      </c>
      <c r="B5" s="151"/>
      <c r="C5" s="151"/>
      <c r="D5" s="151"/>
      <c r="E5" s="151"/>
      <c r="F5" s="151"/>
      <c r="G5" s="151"/>
      <c r="H5" s="151"/>
      <c r="I5" s="151"/>
      <c r="J5" s="151"/>
      <c r="K5" s="151"/>
      <c r="L5" s="151"/>
      <c r="M5" s="151"/>
      <c r="N5" s="151"/>
      <c r="O5" s="151"/>
      <c r="P5" s="151"/>
      <c r="Q5" s="151"/>
      <c r="R5" s="151"/>
      <c r="S5" s="151"/>
    </row>
    <row r="6" spans="1:25" x14ac:dyDescent="0.3">
      <c r="A6" s="151" t="s">
        <v>28</v>
      </c>
      <c r="B6" s="151"/>
      <c r="C6" s="151"/>
      <c r="D6" s="151"/>
      <c r="E6" s="151"/>
      <c r="F6" s="151"/>
      <c r="G6" s="151"/>
      <c r="H6" s="151"/>
      <c r="I6" s="151"/>
      <c r="J6" s="151"/>
      <c r="K6" s="151"/>
      <c r="L6" s="151"/>
      <c r="M6" s="151"/>
      <c r="N6" s="151"/>
      <c r="O6" s="151"/>
      <c r="P6" s="151"/>
      <c r="Q6" s="151"/>
      <c r="R6" s="151"/>
      <c r="S6" s="151"/>
    </row>
    <row r="7" spans="1:25" x14ac:dyDescent="0.3">
      <c r="A7" s="151" t="s">
        <v>158</v>
      </c>
      <c r="B7" s="151"/>
      <c r="C7" s="151"/>
      <c r="D7" s="151"/>
      <c r="E7" s="151"/>
      <c r="F7" s="151"/>
      <c r="G7" s="151"/>
      <c r="H7" s="151"/>
      <c r="I7" s="151"/>
      <c r="J7" s="151"/>
      <c r="K7" s="151"/>
      <c r="L7" s="151"/>
      <c r="M7" s="151"/>
      <c r="N7" s="151"/>
      <c r="O7" s="151"/>
      <c r="P7" s="151"/>
      <c r="Q7" s="151"/>
      <c r="R7" s="151"/>
      <c r="S7" s="151"/>
    </row>
    <row r="8" spans="1:25" x14ac:dyDescent="0.3">
      <c r="A8" s="151" t="s">
        <v>29</v>
      </c>
      <c r="B8" s="151"/>
      <c r="C8" s="151"/>
      <c r="D8" s="151"/>
      <c r="E8" s="151"/>
      <c r="F8" s="151"/>
      <c r="G8" s="151"/>
      <c r="H8" s="151"/>
      <c r="I8" s="151"/>
      <c r="J8" s="151"/>
      <c r="K8" s="151"/>
      <c r="L8" s="151"/>
      <c r="M8" s="151"/>
      <c r="N8" s="151"/>
      <c r="O8" s="151"/>
      <c r="P8" s="151"/>
      <c r="Q8" s="151"/>
      <c r="R8" s="151"/>
      <c r="S8" s="151"/>
    </row>
    <row r="9" spans="1:25" x14ac:dyDescent="0.3">
      <c r="A9" s="151" t="s">
        <v>30</v>
      </c>
      <c r="B9" s="151"/>
      <c r="C9" s="151"/>
      <c r="D9" s="151"/>
      <c r="E9" s="151"/>
      <c r="F9" s="151"/>
      <c r="G9" s="151"/>
      <c r="H9" s="151"/>
      <c r="I9" s="151"/>
      <c r="J9" s="151"/>
      <c r="K9" s="151"/>
      <c r="L9" s="151"/>
      <c r="M9" s="151"/>
      <c r="N9" s="151"/>
      <c r="O9" s="151"/>
      <c r="P9" s="151"/>
      <c r="Q9" s="151"/>
      <c r="R9" s="151"/>
      <c r="S9" s="151"/>
    </row>
    <row r="10" spans="1:25" x14ac:dyDescent="0.3">
      <c r="A10" s="151" t="s">
        <v>31</v>
      </c>
      <c r="B10" s="151"/>
      <c r="C10" s="151"/>
      <c r="D10" s="151"/>
      <c r="E10" s="151"/>
      <c r="F10" s="151"/>
      <c r="G10" s="151"/>
      <c r="H10" s="151"/>
      <c r="I10" s="151"/>
      <c r="J10" s="151"/>
      <c r="K10" s="151"/>
      <c r="L10" s="151"/>
      <c r="M10" s="151"/>
      <c r="N10" s="151"/>
      <c r="O10" s="151"/>
      <c r="P10" s="151"/>
      <c r="Q10" s="151"/>
      <c r="R10" s="151"/>
      <c r="S10" s="151"/>
    </row>
    <row r="11" spans="1:25" x14ac:dyDescent="0.3">
      <c r="A11" s="8"/>
      <c r="P11" s="130"/>
      <c r="Q11" s="130"/>
      <c r="R11" s="130"/>
    </row>
    <row r="12" spans="1:25" x14ac:dyDescent="0.3">
      <c r="P12" s="53"/>
      <c r="Q12" s="53"/>
      <c r="R12" s="53"/>
      <c r="S12" s="4" t="s">
        <v>11</v>
      </c>
    </row>
    <row r="13" spans="1:25" ht="58.5" customHeight="1" x14ac:dyDescent="0.3">
      <c r="A13" s="161" t="s">
        <v>10</v>
      </c>
      <c r="B13" s="161" t="s">
        <v>157</v>
      </c>
      <c r="C13" s="161" t="s">
        <v>24</v>
      </c>
      <c r="D13" s="161" t="s">
        <v>27</v>
      </c>
      <c r="E13" s="77"/>
      <c r="F13" s="77"/>
      <c r="G13" s="77"/>
      <c r="H13" s="77"/>
      <c r="I13" s="77"/>
      <c r="J13" s="77"/>
      <c r="K13" s="77"/>
      <c r="L13" s="77"/>
      <c r="M13" s="77"/>
      <c r="N13" s="77"/>
      <c r="O13" s="77"/>
      <c r="P13" s="62">
        <v>2026</v>
      </c>
      <c r="Q13" s="62">
        <f>P13+1</f>
        <v>2027</v>
      </c>
      <c r="R13" s="62">
        <f>Q13+1</f>
        <v>2028</v>
      </c>
      <c r="S13" s="161" t="s">
        <v>16</v>
      </c>
      <c r="T13" s="48">
        <v>2014</v>
      </c>
      <c r="U13" s="5">
        <v>2015</v>
      </c>
      <c r="V13" s="5">
        <v>2016</v>
      </c>
      <c r="Y13" s="60" t="s">
        <v>86</v>
      </c>
    </row>
    <row r="14" spans="1:25" x14ac:dyDescent="0.3">
      <c r="A14" s="161"/>
      <c r="B14" s="161"/>
      <c r="C14" s="161"/>
      <c r="D14" s="161"/>
      <c r="E14" s="58"/>
      <c r="F14" s="58"/>
      <c r="G14" s="58"/>
      <c r="H14" s="58"/>
      <c r="I14" s="58"/>
      <c r="J14" s="58"/>
      <c r="K14" s="58"/>
      <c r="L14" s="58"/>
      <c r="M14" s="58"/>
      <c r="N14" s="102"/>
      <c r="O14" s="103"/>
      <c r="P14" s="50" t="s">
        <v>21</v>
      </c>
      <c r="Q14" s="50" t="s">
        <v>21</v>
      </c>
      <c r="R14" s="50" t="s">
        <v>21</v>
      </c>
      <c r="S14" s="161"/>
    </row>
    <row r="15" spans="1:25" x14ac:dyDescent="0.3">
      <c r="A15" s="50">
        <v>1</v>
      </c>
      <c r="B15" s="50">
        <v>2</v>
      </c>
      <c r="C15" s="50">
        <v>3</v>
      </c>
      <c r="D15" s="50">
        <v>4</v>
      </c>
      <c r="E15" s="58"/>
      <c r="F15" s="58"/>
      <c r="G15" s="58"/>
      <c r="H15" s="58"/>
      <c r="I15" s="58"/>
      <c r="J15" s="58"/>
      <c r="K15" s="58"/>
      <c r="L15" s="58"/>
      <c r="M15" s="58"/>
      <c r="N15" s="102"/>
      <c r="O15" s="103"/>
      <c r="P15" s="50">
        <v>5</v>
      </c>
      <c r="Q15" s="50">
        <v>6</v>
      </c>
      <c r="R15" s="50">
        <v>7</v>
      </c>
      <c r="S15" s="50">
        <v>8</v>
      </c>
    </row>
    <row r="16" spans="1:25" x14ac:dyDescent="0.3">
      <c r="A16" s="167">
        <v>1</v>
      </c>
      <c r="B16" s="168" t="s">
        <v>153</v>
      </c>
      <c r="C16" s="168" t="str">
        <f>'пр 4 к МП'!C14</f>
        <v>Развитие физической культуры и спорта в Туруханском муниципальном округе</v>
      </c>
      <c r="D16" s="35" t="s">
        <v>26</v>
      </c>
      <c r="E16" s="82"/>
      <c r="F16" s="82"/>
      <c r="G16" s="82"/>
      <c r="H16" s="82"/>
      <c r="I16" s="82"/>
      <c r="J16" s="82"/>
      <c r="K16" s="82"/>
      <c r="L16" s="82"/>
      <c r="M16" s="82"/>
      <c r="N16" s="82"/>
      <c r="O16" s="82"/>
      <c r="P16" s="105">
        <f>'пр к ПП1'!H39</f>
        <v>92206.584000000003</v>
      </c>
      <c r="Q16" s="105">
        <f>'пр к ПП1'!I39</f>
        <v>92206.584000000003</v>
      </c>
      <c r="R16" s="105">
        <f>'пр к ПП1'!J39</f>
        <v>92206.584000000003</v>
      </c>
      <c r="S16" s="18">
        <f>SUM(P16:R16)</f>
        <v>276619.75199999998</v>
      </c>
      <c r="T16" s="19">
        <f>SUM(T19:T19)</f>
        <v>711.15</v>
      </c>
      <c r="U16" s="19">
        <f>SUM(U19:U19)</f>
        <v>409</v>
      </c>
      <c r="V16" s="19">
        <f>SUM(V19:V19)</f>
        <v>6098.1</v>
      </c>
      <c r="X16" s="47">
        <f>SUM(X19:X19)</f>
        <v>7218.25</v>
      </c>
      <c r="Y16" s="81">
        <f t="shared" ref="Y16:Y25" si="0">SUM(E16:R16)</f>
        <v>276619.75199999998</v>
      </c>
    </row>
    <row r="17" spans="1:25" x14ac:dyDescent="0.3">
      <c r="A17" s="167"/>
      <c r="B17" s="168"/>
      <c r="C17" s="168"/>
      <c r="D17" s="35" t="s">
        <v>12</v>
      </c>
      <c r="E17" s="78"/>
      <c r="F17" s="78"/>
      <c r="G17" s="78"/>
      <c r="H17" s="78"/>
      <c r="I17" s="83"/>
      <c r="J17" s="83"/>
      <c r="K17" s="83"/>
      <c r="L17" s="83"/>
      <c r="M17" s="83"/>
      <c r="N17" s="83"/>
      <c r="O17" s="83"/>
      <c r="P17" s="14"/>
      <c r="Q17" s="14"/>
      <c r="R17" s="14"/>
      <c r="S17" s="14"/>
      <c r="X17" s="47"/>
      <c r="Y17" s="61">
        <f t="shared" si="0"/>
        <v>0</v>
      </c>
    </row>
    <row r="18" spans="1:25" x14ac:dyDescent="0.3">
      <c r="A18" s="167"/>
      <c r="B18" s="168"/>
      <c r="C18" s="168"/>
      <c r="D18" s="6" t="s">
        <v>44</v>
      </c>
      <c r="E18" s="79"/>
      <c r="F18" s="79"/>
      <c r="G18" s="79"/>
      <c r="H18" s="79"/>
      <c r="I18" s="84"/>
      <c r="J18" s="84"/>
      <c r="K18" s="84"/>
      <c r="L18" s="84"/>
      <c r="M18" s="84"/>
      <c r="N18" s="84"/>
      <c r="O18" s="84"/>
      <c r="P18" s="20">
        <v>0</v>
      </c>
      <c r="Q18" s="20">
        <v>0</v>
      </c>
      <c r="R18" s="20"/>
      <c r="S18" s="14">
        <v>0</v>
      </c>
      <c r="X18" s="47"/>
      <c r="Y18" s="61">
        <f t="shared" si="0"/>
        <v>0</v>
      </c>
    </row>
    <row r="19" spans="1:25" x14ac:dyDescent="0.3">
      <c r="A19" s="167"/>
      <c r="B19" s="168"/>
      <c r="C19" s="168"/>
      <c r="D19" s="35" t="s">
        <v>45</v>
      </c>
      <c r="E19" s="83"/>
      <c r="F19" s="83"/>
      <c r="G19" s="83"/>
      <c r="H19" s="83"/>
      <c r="I19" s="83"/>
      <c r="J19" s="83"/>
      <c r="K19" s="83"/>
      <c r="L19" s="83"/>
      <c r="M19" s="83"/>
      <c r="N19" s="83"/>
      <c r="O19" s="83"/>
      <c r="P19" s="20">
        <f>'пр к ПП1'!H37</f>
        <v>0</v>
      </c>
      <c r="Q19" s="20">
        <f>'пр к ПП1'!I37</f>
        <v>0</v>
      </c>
      <c r="R19" s="20">
        <f>'пр к ПП1'!J37</f>
        <v>0</v>
      </c>
      <c r="S19" s="14">
        <f>SUM(P19:R19)</f>
        <v>0</v>
      </c>
      <c r="T19" s="19">
        <v>711.15</v>
      </c>
      <c r="U19" s="5">
        <v>409</v>
      </c>
      <c r="V19" s="5">
        <v>6098.1</v>
      </c>
      <c r="X19" s="47">
        <f>SUM(S19:V19)</f>
        <v>7218.25</v>
      </c>
      <c r="Y19" s="61">
        <f t="shared" si="0"/>
        <v>0</v>
      </c>
    </row>
    <row r="20" spans="1:25" x14ac:dyDescent="0.3">
      <c r="A20" s="167"/>
      <c r="B20" s="168"/>
      <c r="C20" s="168"/>
      <c r="D20" s="35" t="s">
        <v>13</v>
      </c>
      <c r="E20" s="78"/>
      <c r="F20" s="78"/>
      <c r="G20" s="78"/>
      <c r="H20" s="78"/>
      <c r="I20" s="83"/>
      <c r="J20" s="83"/>
      <c r="K20" s="83"/>
      <c r="L20" s="83"/>
      <c r="M20" s="83"/>
      <c r="N20" s="83"/>
      <c r="O20" s="83"/>
      <c r="P20" s="20">
        <v>0</v>
      </c>
      <c r="Q20" s="20">
        <v>0</v>
      </c>
      <c r="R20" s="20"/>
      <c r="S20" s="106">
        <f t="shared" ref="S20" si="1">SUM(P20:R20)</f>
        <v>0</v>
      </c>
      <c r="Y20" s="61">
        <f t="shared" si="0"/>
        <v>0</v>
      </c>
    </row>
    <row r="21" spans="1:25" x14ac:dyDescent="0.3">
      <c r="A21" s="167" t="s">
        <v>3</v>
      </c>
      <c r="B21" s="168" t="s">
        <v>9</v>
      </c>
      <c r="C21" s="168" t="str">
        <f>'пр 4 к МП'!C17</f>
        <v>Развитие массовой физической культуры и спорта</v>
      </c>
      <c r="D21" s="35" t="s">
        <v>26</v>
      </c>
      <c r="E21" s="82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104">
        <f t="shared" ref="P21:S21" si="2">P16</f>
        <v>92206.584000000003</v>
      </c>
      <c r="Q21" s="104">
        <f>Q16</f>
        <v>92206.584000000003</v>
      </c>
      <c r="R21" s="104">
        <f t="shared" si="2"/>
        <v>92206.584000000003</v>
      </c>
      <c r="S21" s="107">
        <f t="shared" si="2"/>
        <v>276619.75199999998</v>
      </c>
      <c r="T21" s="19" t="e">
        <f>T24+#REF!</f>
        <v>#REF!</v>
      </c>
      <c r="U21" s="19" t="e">
        <f>U24+#REF!</f>
        <v>#REF!</v>
      </c>
      <c r="V21" s="19" t="e">
        <f>V24+#REF!</f>
        <v>#REF!</v>
      </c>
      <c r="X21" s="47" t="e">
        <f>SUM(S21:V21)</f>
        <v>#REF!</v>
      </c>
      <c r="Y21" s="61">
        <f t="shared" si="0"/>
        <v>276619.75199999998</v>
      </c>
    </row>
    <row r="22" spans="1:25" x14ac:dyDescent="0.3">
      <c r="A22" s="167"/>
      <c r="B22" s="168"/>
      <c r="C22" s="168"/>
      <c r="D22" s="35" t="s">
        <v>12</v>
      </c>
      <c r="E22" s="78"/>
      <c r="F22" s="78"/>
      <c r="G22" s="78"/>
      <c r="H22" s="78"/>
      <c r="I22" s="83"/>
      <c r="J22" s="83"/>
      <c r="K22" s="83"/>
      <c r="L22" s="83"/>
      <c r="M22" s="83"/>
      <c r="N22" s="83"/>
      <c r="O22" s="83"/>
      <c r="P22" s="20"/>
      <c r="Q22" s="20"/>
      <c r="R22" s="20"/>
      <c r="S22" s="20"/>
      <c r="Y22" s="61">
        <f t="shared" si="0"/>
        <v>0</v>
      </c>
    </row>
    <row r="23" spans="1:25" x14ac:dyDescent="0.3">
      <c r="A23" s="167"/>
      <c r="B23" s="168"/>
      <c r="C23" s="168"/>
      <c r="D23" s="6" t="s">
        <v>44</v>
      </c>
      <c r="E23" s="79"/>
      <c r="F23" s="79"/>
      <c r="G23" s="79"/>
      <c r="H23" s="79"/>
      <c r="I23" s="84"/>
      <c r="J23" s="84"/>
      <c r="K23" s="84"/>
      <c r="L23" s="84"/>
      <c r="M23" s="84"/>
      <c r="N23" s="84"/>
      <c r="O23" s="84"/>
      <c r="P23" s="20">
        <v>0</v>
      </c>
      <c r="Q23" s="20">
        <v>0</v>
      </c>
      <c r="R23" s="20"/>
      <c r="S23" s="20">
        <f>SUM(P23:R23)</f>
        <v>0</v>
      </c>
      <c r="Y23" s="61">
        <f t="shared" si="0"/>
        <v>0</v>
      </c>
    </row>
    <row r="24" spans="1:25" x14ac:dyDescent="0.3">
      <c r="A24" s="167"/>
      <c r="B24" s="168"/>
      <c r="C24" s="168"/>
      <c r="D24" s="35" t="s">
        <v>45</v>
      </c>
      <c r="E24" s="83"/>
      <c r="F24" s="83"/>
      <c r="G24" s="83"/>
      <c r="H24" s="83"/>
      <c r="I24" s="83"/>
      <c r="J24" s="83"/>
      <c r="K24" s="83"/>
      <c r="L24" s="83"/>
      <c r="M24" s="83"/>
      <c r="N24" s="83"/>
      <c r="O24" s="83"/>
      <c r="P24" s="20">
        <f>'пр к ПП1'!H42</f>
        <v>0</v>
      </c>
      <c r="Q24" s="20">
        <f>'пр к ПП1'!I42</f>
        <v>0</v>
      </c>
      <c r="R24" s="20">
        <f>'пр к ПП1'!J42</f>
        <v>0</v>
      </c>
      <c r="S24" s="14">
        <f>SUM(P24:R24)</f>
        <v>0</v>
      </c>
      <c r="V24" s="49">
        <v>4936.5</v>
      </c>
      <c r="X24" s="47">
        <f>SUM(S24:V24)</f>
        <v>4936.5</v>
      </c>
      <c r="Y24" s="61">
        <f t="shared" si="0"/>
        <v>0</v>
      </c>
    </row>
    <row r="25" spans="1:25" x14ac:dyDescent="0.3">
      <c r="A25" s="167"/>
      <c r="B25" s="168"/>
      <c r="C25" s="168"/>
      <c r="D25" s="35" t="s">
        <v>13</v>
      </c>
      <c r="E25" s="80"/>
      <c r="F25" s="80"/>
      <c r="G25" s="80"/>
      <c r="H25" s="80"/>
      <c r="I25" s="80"/>
      <c r="J25" s="80"/>
      <c r="K25" s="80"/>
      <c r="L25" s="80"/>
      <c r="M25" s="80"/>
      <c r="N25" s="80"/>
      <c r="O25" s="80"/>
      <c r="P25" s="20">
        <v>0</v>
      </c>
      <c r="Q25" s="20">
        <v>0</v>
      </c>
      <c r="R25" s="20">
        <v>0</v>
      </c>
      <c r="S25" s="20">
        <f>SUM(P25:R25)</f>
        <v>0</v>
      </c>
      <c r="Y25" s="61">
        <f t="shared" si="0"/>
        <v>0</v>
      </c>
    </row>
  </sheetData>
  <mergeCells count="19">
    <mergeCell ref="A9:S9"/>
    <mergeCell ref="A21:A25"/>
    <mergeCell ref="B21:B25"/>
    <mergeCell ref="C21:C25"/>
    <mergeCell ref="A13:A14"/>
    <mergeCell ref="B13:B14"/>
    <mergeCell ref="C13:C14"/>
    <mergeCell ref="D13:D14"/>
    <mergeCell ref="A10:S10"/>
    <mergeCell ref="S13:S14"/>
    <mergeCell ref="A16:A20"/>
    <mergeCell ref="B16:B20"/>
    <mergeCell ref="C16:C20"/>
    <mergeCell ref="P11:R11"/>
    <mergeCell ref="Q2:S2"/>
    <mergeCell ref="A5:S5"/>
    <mergeCell ref="A6:S6"/>
    <mergeCell ref="A7:S7"/>
    <mergeCell ref="A8:S8"/>
  </mergeCells>
  <printOptions horizontalCentered="1"/>
  <pageMargins left="0.78740157480314965" right="0.78740157480314965" top="1.1811023622047245" bottom="0.39370078740157483" header="0.31496062992125984" footer="0.31496062992125984"/>
  <pageSetup paperSize="9" scale="72" fitToHeight="0" orientation="landscape" r:id="rId1"/>
  <headerFooter>
    <oddHeader>&amp;C20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11</vt:i4>
      </vt:variant>
    </vt:vector>
  </HeadingPairs>
  <TitlesOfParts>
    <vt:vector size="17" baseType="lpstr">
      <vt:lpstr>пр к пасп</vt:lpstr>
      <vt:lpstr>пр к пасп ПП1</vt:lpstr>
      <vt:lpstr>пр к ПП1</vt:lpstr>
      <vt:lpstr>пр 3 к МП</vt:lpstr>
      <vt:lpstr>пр 4 к МП</vt:lpstr>
      <vt:lpstr>пр 5 к МП</vt:lpstr>
      <vt:lpstr>'пр 3 к МП'!Заголовки_для_печати</vt:lpstr>
      <vt:lpstr>'пр 4 к МП'!Заголовки_для_печати</vt:lpstr>
      <vt:lpstr>'пр 5 к МП'!Заголовки_для_печати</vt:lpstr>
      <vt:lpstr>'пр к пасп'!Заголовки_для_печати</vt:lpstr>
      <vt:lpstr>'пр к пасп ПП1'!Заголовки_для_печати</vt:lpstr>
      <vt:lpstr>'пр к ПП1'!Заголовки_для_печати</vt:lpstr>
      <vt:lpstr>'пр 4 к МП'!Область_печати</vt:lpstr>
      <vt:lpstr>'пр 5 к МП'!Область_печати</vt:lpstr>
      <vt:lpstr>'пр к пасп'!Область_печати</vt:lpstr>
      <vt:lpstr>'пр к пасп ПП1'!Область_печати</vt:lpstr>
      <vt:lpstr>'пр к ПП1'!Область_печати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 Л. Моховикова</dc:creator>
  <cp:lastModifiedBy>Валентина</cp:lastModifiedBy>
  <cp:lastPrinted>2026-02-04T08:26:25Z</cp:lastPrinted>
  <dcterms:created xsi:type="dcterms:W3CDTF">2016-10-20T04:37:12Z</dcterms:created>
  <dcterms:modified xsi:type="dcterms:W3CDTF">2026-02-04T08:27:26Z</dcterms:modified>
</cp:coreProperties>
</file>