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19\Муниципальные программы проекты на 2020-2022 год\07   ФК и С 2020\2020 проект\"/>
    </mc:Choice>
  </mc:AlternateContent>
  <bookViews>
    <workbookView xWindow="0" yWindow="0" windowWidth="28800" windowHeight="12135" tabRatio="921" activeTab="5"/>
  </bookViews>
  <sheets>
    <sheet name="пр к пасп" sheetId="2" r:id="rId1"/>
    <sheet name="пр к пасп ПП1" sheetId="7" r:id="rId2"/>
    <sheet name="пр к ПП1" sheetId="8" r:id="rId3"/>
    <sheet name="пр 3 к МП" sheetId="3" r:id="rId4"/>
    <sheet name="пр 4 к МП" sheetId="5" r:id="rId5"/>
    <sheet name="пр 5 к МП" sheetId="6" r:id="rId6"/>
  </sheets>
  <definedNames>
    <definedName name="_xlnm._FilterDatabase" localSheetId="2" hidden="1">'пр к ПП1'!$A$8:$L$13</definedName>
    <definedName name="_xlnm.Print_Titles" localSheetId="3">'пр 3 к МП'!$11:$12</definedName>
    <definedName name="_xlnm.Print_Titles" localSheetId="4">'пр 4 к МП'!$11:$13</definedName>
    <definedName name="_xlnm.Print_Titles" localSheetId="5">'пр 5 к МП'!$13:$15</definedName>
    <definedName name="_xlnm.Print_Titles" localSheetId="0">'пр к пасп'!$11:$14</definedName>
    <definedName name="_xlnm.Print_Titles" localSheetId="1">'пр к пасп ПП1'!$9:$11</definedName>
    <definedName name="_xlnm.Print_Titles" localSheetId="2">'пр к ПП1'!$8:$9</definedName>
    <definedName name="_xlnm.Print_Area" localSheetId="5">'пр 5 к МП'!$A$1:$H$29</definedName>
    <definedName name="_xlnm.Print_Area" localSheetId="0">'пр к пасп'!$A$1:$O$17</definedName>
    <definedName name="_xlnm.Print_Area" localSheetId="1">'пр к пасп ПП1'!$A$1:$H$22</definedName>
    <definedName name="_xlnm.Print_Area" localSheetId="2">'пр к ПП1'!$A$1:$L$24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8" l="1"/>
  <c r="H15" i="8" l="1"/>
  <c r="H29" i="6"/>
  <c r="K23" i="6" l="1"/>
  <c r="L23" i="6"/>
  <c r="J23" i="6"/>
  <c r="K16" i="6"/>
  <c r="L16" i="6"/>
  <c r="J16" i="6"/>
  <c r="H26" i="6" l="1"/>
  <c r="N26" i="6" s="1"/>
  <c r="H28" i="6"/>
  <c r="H25" i="6"/>
  <c r="C16" i="6"/>
  <c r="C23" i="6"/>
  <c r="L15" i="5"/>
  <c r="H22" i="6" l="1"/>
  <c r="N19" i="6"/>
  <c r="K23" i="8"/>
  <c r="J22" i="8"/>
  <c r="I22" i="8"/>
  <c r="H22" i="8"/>
  <c r="H24" i="8" s="1"/>
  <c r="K22" i="8" l="1"/>
  <c r="I19" i="8" l="1"/>
  <c r="J19" i="8"/>
  <c r="H19" i="8"/>
  <c r="I17" i="8"/>
  <c r="J17" i="8"/>
  <c r="H17" i="8"/>
  <c r="I15" i="8"/>
  <c r="J15" i="8"/>
  <c r="K13" i="8"/>
  <c r="K14" i="8"/>
  <c r="K16" i="8"/>
  <c r="K18" i="8"/>
  <c r="K20" i="8"/>
  <c r="K21" i="8"/>
  <c r="I12" i="8"/>
  <c r="J12" i="8"/>
  <c r="J24" i="8" l="1"/>
  <c r="I24" i="8"/>
  <c r="K17" i="8"/>
  <c r="K12" i="8"/>
  <c r="K19" i="8"/>
  <c r="K15" i="8"/>
  <c r="B15" i="3"/>
  <c r="K20" i="5" l="1"/>
  <c r="K16" i="5" s="1"/>
  <c r="K14" i="5" s="1"/>
  <c r="K24" i="8"/>
  <c r="J20" i="5"/>
  <c r="K18" i="5" l="1"/>
  <c r="J16" i="5"/>
  <c r="I16" i="5" s="1"/>
  <c r="I20" i="5"/>
  <c r="H27" i="6"/>
  <c r="N27" i="6" s="1"/>
  <c r="J14" i="5"/>
  <c r="I14" i="5" s="1"/>
  <c r="J18" i="5"/>
  <c r="I18" i="5" s="1"/>
  <c r="L20" i="5"/>
  <c r="L18" i="5" l="1"/>
  <c r="H23" i="6"/>
  <c r="N23" i="6" s="1"/>
  <c r="H20" i="6"/>
  <c r="N20" i="6" s="1"/>
  <c r="N16" i="6" s="1"/>
  <c r="H16" i="6"/>
  <c r="L16" i="5"/>
  <c r="L14" i="5"/>
</calcChain>
</file>

<file path=xl/sharedStrings.xml><?xml version="1.0" encoding="utf-8"?>
<sst xmlns="http://schemas.openxmlformats.org/spreadsheetml/2006/main" count="244" uniqueCount="155">
  <si>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</si>
  <si>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</si>
  <si>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</si>
  <si>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</si>
  <si>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</si>
  <si>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</si>
  <si>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</si>
  <si>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</si>
  <si>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</si>
  <si>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</si>
  <si>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</si>
  <si>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</si>
  <si>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</si>
  <si>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</si>
  <si>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</si>
  <si>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</si>
  <si>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</si>
  <si>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</si>
  <si>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</si>
  <si>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</si>
  <si>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</si>
  <si>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</si>
  <si>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</si>
  <si>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</si>
  <si>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</si>
  <si>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</si>
  <si>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</si>
  <si>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</si>
  <si>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</si>
  <si>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</si>
  <si>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</si>
  <si>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</si>
  <si>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</si>
  <si>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</si>
  <si>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</si>
  <si>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</si>
  <si>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</si>
  <si>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</si>
  <si>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</si>
  <si>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</si>
  <si>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</si>
  <si>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</si>
  <si>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</si>
  <si>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</si>
  <si>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</si>
  <si>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Годы реализации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</si>
  <si>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</si>
  <si>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</si>
  <si>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</si>
  <si>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</si>
  <si>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2017 год</t>
  </si>
  <si>
    <t>2018 год</t>
  </si>
  <si>
    <t>2019 год</t>
  </si>
  <si>
    <t>2014 год</t>
  </si>
  <si>
    <t>2015 год</t>
  </si>
  <si>
    <t>2020 год</t>
  </si>
  <si>
    <t>2025 год</t>
  </si>
  <si>
    <t>2030 год</t>
  </si>
  <si>
    <t>2016 год</t>
  </si>
  <si>
    <t>Администрация Туруханского района</t>
  </si>
  <si>
    <t>чел.</t>
  </si>
  <si>
    <t>1.2.</t>
  </si>
  <si>
    <t>2.1.</t>
  </si>
  <si>
    <t>ед.</t>
  </si>
  <si>
    <t>2013 год</t>
  </si>
  <si>
    <t>и значения показателей результативности подпрограммы 1</t>
  </si>
  <si>
    <t>федеральный бюджет</t>
  </si>
  <si>
    <t>краевой бюджет</t>
  </si>
  <si>
    <t>бюджеты муниципальных образований Туруханского района</t>
  </si>
  <si>
    <t>всего расходные обязательства по муниципальной программе Туруханского района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</si>
  <si>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</si>
  <si>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</si>
  <si>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3.1.</t>
  </si>
  <si>
    <t>4.1.</t>
  </si>
  <si>
    <t>1.1.1.</t>
  </si>
  <si>
    <t>%</t>
  </si>
  <si>
    <t>Задача муниципальной программы Туруханского района: организация  проведения официальных  спортивных и спортивно-массовых мероприятий Туруханского района, развитие физической культуры и спорта в поселениях Туруханского района</t>
  </si>
  <si>
    <t>Развитие массовой физической культуры и спорта</t>
  </si>
  <si>
    <t>Цель подпрограммы : Создание доступных условий для занятия населения Туруханского района различных возрастных, профессиональных и социальных групп физической культурой и спортом</t>
  </si>
  <si>
    <t>1.</t>
  </si>
  <si>
    <t>Задача 1. Организация проведения официальных спортивных и спортивно-массовых мероприятий  Туруханского района, развитие физической культуры и спорта в поселениях Туруханского района.</t>
  </si>
  <si>
    <t>1.1</t>
  </si>
  <si>
    <t>Проведение районных спортивных мероприятий</t>
  </si>
  <si>
    <t>Увеличение участников   официальных  спортивных мероприятиях не менее  50 человек ежегодно, в том числе работающей молодёжи и взрослого населения не менее 30 человек.</t>
  </si>
  <si>
    <t>1.2</t>
  </si>
  <si>
    <t xml:space="preserve">Проведение  физкультурно-массовых мероприятий в поселениях Туруханского района </t>
  </si>
  <si>
    <t>Участие  жителей поселений Туруханского района в районных спортивно-массовых мероприятиях, не менее 760 чел.</t>
  </si>
  <si>
    <t>2.</t>
  </si>
  <si>
    <t>Задача 2. Формирование и обеспечение деятельности спортивных сборных команд Туруханского района.</t>
  </si>
  <si>
    <t>2.1</t>
  </si>
  <si>
    <t>Участие сборных команд Туруханского района в соревнованиях краевого, всеросийского, международного уровней и проведение учебно-тренировочных сборов для сборных команд Туруханского района</t>
  </si>
  <si>
    <t>Участие сборных команд Туруханского района в соревнованиях краевого, регионального, Всероссийского и международного уровней, не менее 25 человек ежегодно.</t>
  </si>
  <si>
    <t>3.</t>
  </si>
  <si>
    <t xml:space="preserve">Задача 3. Укрепление материально-спортивной  базы и  повышение уровня подготовки спортсменов. </t>
  </si>
  <si>
    <t>3.1</t>
  </si>
  <si>
    <t>Приобретение экипировки, инвентаря и оборудования для проведений учебно тренировочного процесса сборных команд Туруханского района по видам спорта и обемпечению деятельности спортивных клубов по месту жительства</t>
  </si>
  <si>
    <t>4</t>
  </si>
  <si>
    <t>Задача 4. Организация проведения мероприятий по приему тестов, нормативов Всеросийского физкультурно - спортивного комплекса "Готов к труду и обороне" (ГТО) на территории Туруханского района</t>
  </si>
  <si>
    <t>Приобритение инвентаря и оборудования для приема тестов, нормативов Всероссийского физкультурно - спортивного комплекса "Готов к труду и обороне" (ГТО)</t>
  </si>
  <si>
    <t>0710083210</t>
  </si>
  <si>
    <t>Приобретение 2 пневматических винтовок МР-512, 2 гири по 16 кг., учебные гранаты 4 шт. по 700 гр. и 4 шт. по 500 гр., секундамеры механические 5 шт., рулетки 2 шт. по 50 метров, 2 пулеуловителя, турник с низкой и высокой перекладиной, в течении 3-х лет.</t>
  </si>
  <si>
    <t>4.2.</t>
  </si>
  <si>
    <t>Обучение специалистов, членов комисси по приему нормативов, тестов Всероссийского физкультурно - спортивного комплекса "Готов к труду и обороне" (ГТО)</t>
  </si>
  <si>
    <t>0710083220</t>
  </si>
  <si>
    <t>ВСЕГО</t>
  </si>
  <si>
    <t>0710081850</t>
  </si>
  <si>
    <t>0710081860</t>
  </si>
  <si>
    <t xml:space="preserve"> 0710081870</t>
  </si>
  <si>
    <t>0710081880</t>
  </si>
  <si>
    <t>5.</t>
  </si>
  <si>
    <t>5.1.</t>
  </si>
  <si>
    <t>Задача 5. Обеспечение деятельности подведомственных учреждений</t>
  </si>
  <si>
    <t>Обеспечение деятельности подведомственных учреждений</t>
  </si>
  <si>
    <t xml:space="preserve"> 0710080610</t>
  </si>
  <si>
    <r>
      <t>Цель подпрограммы:</t>
    </r>
    <r>
      <rPr>
        <sz val="12"/>
        <rFont val="Times New Roman"/>
        <family val="1"/>
        <charset val="204"/>
      </rPr>
      <t>Создание доступных условий для занятий населения Туруханского района различных возрастных, профессиональных и социальных групп физической культурой и спортом</t>
    </r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</si>
  <si>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1</t>
    </r>
    <r>
      <rPr>
        <sz val="12"/>
        <rFont val="Times New Roman"/>
        <family val="2"/>
        <charset val="204"/>
      </rPr>
      <t>.Организация  проведения официальных  спортивных и спортивно-массовых мероприятий Туруханского района, развитие физической культуры и спорта в поселениях Туруханского района;</t>
    </r>
  </si>
  <si>
    <t>проведение районных спортивных  мероприятий</t>
  </si>
  <si>
    <t>Статическая отчетность 1-ФК</t>
  </si>
  <si>
    <t>Статистическая отчетность 1-ФК</t>
  </si>
  <si>
    <t>количчество спортивных клубов по месту жительства</t>
  </si>
  <si>
    <t>удельный вес населения Туруханского района занимающегося физической культурой и спортом</t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</si>
  <si>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2"/>
        <charset val="204"/>
      </rPr>
      <t>.Формирование и обеспечение деятельности спортивных сборных команд Туруханского района;</t>
    </r>
  </si>
  <si>
    <t>спортсмены разрядники</t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</si>
  <si>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3</t>
    </r>
    <r>
      <rPr>
        <sz val="12"/>
        <rFont val="Times New Roman"/>
        <family val="2"/>
        <charset val="204"/>
      </rPr>
      <t>.Укрепление материально-спортивной  базы и повышение уровня подготовки спортсменов;</t>
    </r>
  </si>
  <si>
    <t>Участие  сборных команд Туруханского района в соревнованиях краевого, реионального, всероссийского и муждународного уровней</t>
  </si>
  <si>
    <t>1.3.</t>
  </si>
  <si>
    <t>4.</t>
  </si>
  <si>
    <t>Цель муниципальной программы Туруханского района: Создание условий, обеспечивающих возможность гражданам заниматься физической культурой и спортом, формирование цельной системы подготовки спортивного резерва, развития потенциала молодежи в интересах Туруханского района</t>
  </si>
  <si>
    <t>Численность граждан  занимающихся физической культурой и спортом в Туруханском районе</t>
  </si>
  <si>
    <t>Численность занимающихся детей в детско-юношеских спортивных школах;</t>
  </si>
  <si>
    <t>распоряжение</t>
  </si>
  <si>
    <t>Об утверждении нормативов финансирования физкультурных и спортивных мероприятий, в том числе спортивных соревнований и учебно-тренировачных сборов, финансируемых за счет средств бюджета Туруханского района</t>
  </si>
  <si>
    <t>администрация Туруханского района</t>
  </si>
  <si>
    <t>Приложение № 3</t>
  </si>
  <si>
    <t>Приложение № 4</t>
  </si>
  <si>
    <t>Приобретение  экипировка земняя и летняя 18 комплектов, для сборных команд района. Приобритение: мячей мини футбольных 30шт., мячи баскетбольные 20 шт.,мячи волейбольные 20 шт.,ракетки для настольного тениса 15 комп.,в течении 3-х лет, сетка волейбольная 15 шт, в течении 3-х лет.,беговые лыжи, ботинки 50 комп. в течении 3-х лет,мауты 4 шт.,боксерская груша 1 шт., хоккейное снаряжение в течение 3-х лет 30 комплектов и др. спортивный инвентарь.</t>
  </si>
  <si>
    <t>не менее 2 человек ежегодно</t>
  </si>
  <si>
    <t>к паспорту муниципальной  программы Туруханского района "Развитие физичекой культуры, спорта в Туруханском районе"</t>
  </si>
  <si>
    <t xml:space="preserve">Цель муниципальной программы Туруханского района: создание условий, обеспечивающих возможность
гражданам заниматься физической культурой и спортом в Туруханском районе
</t>
  </si>
  <si>
    <t>Туруханского района"Развитие физической культуры , спорта в Туруханском районе"</t>
  </si>
  <si>
    <t>к  муниципальной программе Туруханского района"Развитие физической культуры , спорта в Туруханском районе"</t>
  </si>
  <si>
    <t>к муниципальной программе Туруханского района "Развитие физической культуры, спорта в Туруханском районе"</t>
  </si>
  <si>
    <t>Развитие физической культуры, спорта в Туруханском районе</t>
  </si>
  <si>
    <t>к муниципальной программе Туруханского района "Развитие физической культуры, спорта  в Туруханском районе"</t>
  </si>
  <si>
    <r>
      <rPr>
        <b/>
        <sz val="12"/>
        <color indexed="8"/>
        <rFont val="Times New Roman"/>
        <family val="1"/>
        <charset val="204"/>
      </rPr>
      <t xml:space="preserve">Задача подпрограммы:4 </t>
    </r>
    <r>
      <rPr>
        <sz val="12"/>
        <color indexed="8"/>
        <rFont val="Times New Roman"/>
        <family val="1"/>
        <charset val="204"/>
      </rPr>
      <t>Организация проведения мероприятий по приему тестов, нормативов Всероссийского физкультурно - спортивного комплекса "Готов к труду и обороне" (ГТО) на территории Туруханского района</t>
    </r>
  </si>
  <si>
    <t xml:space="preserve">об основных мерах правового регулирования в соответствующей сфере (области) муниципального </t>
  </si>
  <si>
    <t xml:space="preserve"> управления, направленных на достижение цели и (или) задач муниципальной программы</t>
  </si>
  <si>
    <t>Приложение к паспорту подпрограммы 1  «Развитие массовой физической культуры и спорта»</t>
  </si>
  <si>
    <t>"Развитие массовой физической культуры и спорта"</t>
  </si>
  <si>
    <t>мероприятий подпрограммы 1 «Развитие массовой физической культуры и спорта»</t>
  </si>
  <si>
    <t>2021 год</t>
  </si>
  <si>
    <t xml:space="preserve">Приложение 
к подпрограмме 1 "Развитие массовой физической культуры и спорта" </t>
  </si>
  <si>
    <t>№896-п от 20.06.2017</t>
  </si>
  <si>
    <t>Приложение № 2</t>
  </si>
  <si>
    <t>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</si>
</sst>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-* #,##0.000_р_._-;\-* #,##0.000_р_._-;_-* &quot;-&quot;??_р_._-;_-@_-"/>
    <numFmt numFmtId="166" formatCode="_(* #,##0.00_);_(* \(#,##0.00\);_(* &quot;-&quot;??_);_(@_)"/>
    <numFmt numFmtId="167" formatCode="_-* #,##0_р_._-;\-* #,##0_р_._-;_-* &quot;-&quot;??_р_._-;_-@_-"/>
    <numFmt numFmtId="168" formatCode="0.000"/>
  </numFmts>
  <fonts count="14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</cellStyleXfs>
  <cellXfs count="12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vertical="center" wrapText="1"/>
    </xf>
    <xf numFmtId="164" fontId="4" fillId="0" borderId="1" xfId="2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165" fontId="6" fillId="0" borderId="1" xfId="2" applyNumberFormat="1" applyFont="1" applyBorder="1" applyAlignment="1">
      <alignment vertical="center" wrapText="1"/>
    </xf>
    <xf numFmtId="165" fontId="3" fillId="0" borderId="0" xfId="2" applyNumberFormat="1" applyFont="1"/>
    <xf numFmtId="165" fontId="4" fillId="0" borderId="1" xfId="2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8" fillId="0" borderId="1" xfId="5" applyNumberFormat="1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 wrapText="1"/>
    </xf>
    <xf numFmtId="0" fontId="9" fillId="0" borderId="1" xfId="5" applyFont="1" applyBorder="1" applyAlignment="1">
      <alignment vertical="center" wrapText="1"/>
    </xf>
    <xf numFmtId="0" fontId="9" fillId="0" borderId="1" xfId="5" applyFont="1" applyBorder="1" applyAlignment="1">
      <alignment horizontal="center" vertical="center"/>
    </xf>
    <xf numFmtId="0" fontId="12" fillId="0" borderId="1" xfId="5" applyFont="1" applyBorder="1" applyAlignment="1">
      <alignment vertical="center" wrapText="1"/>
    </xf>
    <xf numFmtId="49" fontId="9" fillId="0" borderId="1" xfId="5" applyNumberFormat="1" applyFont="1" applyBorder="1" applyAlignment="1">
      <alignment horizontal="center" vertical="center" wrapText="1"/>
    </xf>
    <xf numFmtId="0" fontId="8" fillId="0" borderId="1" xfId="5" applyFont="1" applyBorder="1" applyAlignment="1"/>
    <xf numFmtId="165" fontId="8" fillId="0" borderId="1" xfId="2" applyNumberFormat="1" applyFont="1" applyBorder="1" applyAlignment="1">
      <alignment horizontal="center" vertical="center"/>
    </xf>
    <xf numFmtId="165" fontId="9" fillId="0" borderId="1" xfId="2" applyNumberFormat="1" applyFont="1" applyBorder="1" applyAlignment="1">
      <alignment horizontal="center" vertical="center"/>
    </xf>
    <xf numFmtId="165" fontId="8" fillId="0" borderId="1" xfId="2" applyNumberFormat="1" applyFont="1" applyBorder="1" applyAlignment="1"/>
    <xf numFmtId="0" fontId="9" fillId="0" borderId="1" xfId="5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left" vertical="center" wrapText="1"/>
    </xf>
    <xf numFmtId="0" fontId="9" fillId="0" borderId="1" xfId="5" applyFont="1" applyFill="1" applyBorder="1" applyAlignment="1">
      <alignment vertical="center" wrapText="1"/>
    </xf>
    <xf numFmtId="0" fontId="8" fillId="0" borderId="1" xfId="5" applyFont="1" applyFill="1" applyBorder="1" applyAlignment="1"/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5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horizontal="center" vertical="center"/>
    </xf>
    <xf numFmtId="0" fontId="10" fillId="0" borderId="1" xfId="5" applyFont="1" applyBorder="1" applyAlignment="1">
      <alignment horizontal="left" vertical="center" wrapText="1"/>
    </xf>
    <xf numFmtId="0" fontId="9" fillId="0" borderId="1" xfId="5" applyFont="1" applyFill="1" applyBorder="1" applyAlignment="1">
      <alignment horizontal="left" vertical="center" wrapText="1"/>
    </xf>
    <xf numFmtId="0" fontId="11" fillId="0" borderId="1" xfId="5" applyFont="1" applyBorder="1" applyAlignment="1">
      <alignment horizontal="left" vertical="center" wrapText="1"/>
    </xf>
    <xf numFmtId="49" fontId="9" fillId="0" borderId="1" xfId="5" applyNumberFormat="1" applyFont="1" applyFill="1" applyBorder="1" applyAlignment="1">
      <alignment horizontal="center" vertical="center" wrapText="1"/>
    </xf>
    <xf numFmtId="165" fontId="3" fillId="0" borderId="0" xfId="0" applyNumberFormat="1" applyFont="1"/>
    <xf numFmtId="167" fontId="3" fillId="0" borderId="0" xfId="2" applyNumberFormat="1" applyFont="1"/>
    <xf numFmtId="168" fontId="3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5" fontId="4" fillId="0" borderId="1" xfId="2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65" fontId="8" fillId="0" borderId="1" xfId="2" applyNumberFormat="1" applyFont="1" applyBorder="1" applyAlignment="1">
      <alignment vertical="center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9" fillId="0" borderId="0" xfId="5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9" fillId="0" borderId="1" xfId="5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8" fillId="0" borderId="1" xfId="5" applyFont="1" applyBorder="1" applyAlignment="1">
      <alignment horizontal="left"/>
    </xf>
    <xf numFmtId="0" fontId="8" fillId="0" borderId="1" xfId="5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39"/>
  <sheetViews>
    <sheetView view="pageBreakPreview" topLeftCell="D10" zoomScale="124" zoomScaleNormal="70" zoomScaleSheetLayoutView="124" workbookViewId="0">
      <selection activeCell="B15" sqref="B15:N15"/>
    </sheetView>
  </sheetViews>
  <sheetFormatPr defaultColWidth="9" defaultRowHeight="15.75" x14ac:dyDescent="0.25"/>
  <cols>
    <col min="1" max="1" width="6.375" style="6" customWidth="1"/>
    <col min="2" max="2" width="37" style="1" customWidth="1"/>
    <col min="3" max="3" width="11.75" style="1" customWidth="1"/>
    <col min="4" max="4" width="9" style="1" customWidth="1"/>
    <col min="5" max="5" width="8.625" style="1" customWidth="1"/>
    <col min="6" max="6" width="9" style="1" customWidth="1"/>
    <col min="7" max="7" width="9.625" style="1" customWidth="1"/>
    <col min="8" max="8" width="10" style="1" customWidth="1"/>
    <col min="9" max="9" width="11.5" style="1" customWidth="1"/>
    <col min="10" max="10" width="11.625" style="1" customWidth="1"/>
    <col min="11" max="12" width="11.875" style="1" customWidth="1"/>
    <col min="13" max="13" width="18.25" style="1" customWidth="1"/>
    <col min="14" max="14" width="19.625" style="1" customWidth="1"/>
    <col min="15" max="15" width="6.75" style="1" customWidth="1"/>
    <col min="16" max="16384" width="9" style="1"/>
  </cols>
  <sheetData>
    <row r="1" spans="1:15" ht="18.75" x14ac:dyDescent="0.25">
      <c r="K1" s="4" t="s">
        <v>10</v>
      </c>
      <c r="L1" s="4"/>
      <c r="M1" s="25"/>
      <c r="N1" s="25"/>
      <c r="O1" s="25"/>
    </row>
    <row r="2" spans="1:15" ht="56.25" customHeight="1" x14ac:dyDescent="0.25">
      <c r="K2" s="103" t="s">
        <v>137</v>
      </c>
      <c r="L2" s="103"/>
      <c r="M2" s="103"/>
      <c r="N2" s="103"/>
      <c r="O2" s="103"/>
    </row>
    <row r="5" spans="1:15" ht="18.75" x14ac:dyDescent="0.25">
      <c r="A5" s="104" t="s">
        <v>1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</row>
    <row r="6" spans="1:15" ht="18.75" x14ac:dyDescent="0.25">
      <c r="A6" s="104" t="s">
        <v>9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</row>
    <row r="7" spans="1:15" ht="18.75" x14ac:dyDescent="0.25">
      <c r="A7" s="104" t="s">
        <v>7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</row>
    <row r="8" spans="1:15" ht="18.75" x14ac:dyDescent="0.25">
      <c r="A8" s="104" t="s">
        <v>8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</row>
    <row r="9" spans="1:15" ht="18.75" x14ac:dyDescent="0.25">
      <c r="A9" s="72"/>
      <c r="B9" s="72"/>
      <c r="C9" s="72"/>
      <c r="D9" s="72"/>
      <c r="E9" s="72"/>
      <c r="F9" s="72"/>
      <c r="G9" s="72"/>
      <c r="H9" s="72"/>
      <c r="I9" s="72"/>
      <c r="J9" s="80"/>
      <c r="K9" s="72"/>
      <c r="L9" s="86"/>
      <c r="M9" s="72"/>
      <c r="N9" s="72"/>
      <c r="O9" s="72"/>
    </row>
    <row r="10" spans="1:15" ht="8.25" customHeight="1" x14ac:dyDescent="0.25">
      <c r="A10" s="2"/>
      <c r="D10" s="100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2"/>
    </row>
    <row r="11" spans="1:15" ht="49.5" customHeight="1" x14ac:dyDescent="0.25">
      <c r="A11" s="98" t="s">
        <v>16</v>
      </c>
      <c r="B11" s="98" t="s">
        <v>4</v>
      </c>
      <c r="C11" s="98" t="s">
        <v>2</v>
      </c>
      <c r="D11" s="98" t="s">
        <v>64</v>
      </c>
      <c r="E11" s="98" t="s">
        <v>5</v>
      </c>
      <c r="F11" s="99"/>
      <c r="G11" s="99"/>
      <c r="H11" s="99"/>
      <c r="I11" s="99"/>
      <c r="J11" s="99"/>
      <c r="K11" s="99"/>
      <c r="L11" s="99"/>
      <c r="M11" s="99"/>
      <c r="N11" s="99"/>
      <c r="O11" s="53"/>
    </row>
    <row r="12" spans="1:15" ht="95.25" customHeight="1" x14ac:dyDescent="0.25">
      <c r="A12" s="98"/>
      <c r="B12" s="98"/>
      <c r="C12" s="98"/>
      <c r="D12" s="98"/>
      <c r="E12" s="98" t="s">
        <v>53</v>
      </c>
      <c r="F12" s="98" t="s">
        <v>54</v>
      </c>
      <c r="G12" s="107" t="s">
        <v>58</v>
      </c>
      <c r="H12" s="98" t="s">
        <v>50</v>
      </c>
      <c r="I12" s="98" t="s">
        <v>51</v>
      </c>
      <c r="J12" s="98" t="s">
        <v>52</v>
      </c>
      <c r="K12" s="98" t="s">
        <v>55</v>
      </c>
      <c r="L12" s="98" t="s">
        <v>150</v>
      </c>
      <c r="M12" s="98" t="s">
        <v>6</v>
      </c>
      <c r="N12" s="99"/>
      <c r="O12" s="53"/>
    </row>
    <row r="13" spans="1:15" x14ac:dyDescent="0.25">
      <c r="A13" s="98"/>
      <c r="B13" s="98"/>
      <c r="C13" s="98"/>
      <c r="D13" s="98"/>
      <c r="E13" s="98"/>
      <c r="F13" s="98"/>
      <c r="G13" s="107"/>
      <c r="H13" s="98"/>
      <c r="I13" s="98"/>
      <c r="J13" s="98"/>
      <c r="K13" s="98"/>
      <c r="L13" s="98"/>
      <c r="M13" s="85" t="s">
        <v>56</v>
      </c>
      <c r="N13" s="85" t="s">
        <v>57</v>
      </c>
      <c r="O13" s="53"/>
    </row>
    <row r="14" spans="1:15" ht="42.75" customHeight="1" x14ac:dyDescent="0.25">
      <c r="A14" s="70">
        <v>1</v>
      </c>
      <c r="B14" s="85">
        <v>2</v>
      </c>
      <c r="C14" s="85">
        <v>3</v>
      </c>
      <c r="D14" s="85">
        <v>4</v>
      </c>
      <c r="E14" s="85">
        <v>5</v>
      </c>
      <c r="F14" s="85">
        <v>6</v>
      </c>
      <c r="G14" s="85">
        <v>7</v>
      </c>
      <c r="H14" s="85">
        <v>8</v>
      </c>
      <c r="I14" s="85">
        <v>9</v>
      </c>
      <c r="J14" s="85">
        <v>10</v>
      </c>
      <c r="K14" s="85">
        <v>11</v>
      </c>
      <c r="L14" s="85">
        <v>12</v>
      </c>
      <c r="M14" s="85">
        <v>13</v>
      </c>
      <c r="N14" s="85">
        <v>14</v>
      </c>
      <c r="O14" s="53"/>
    </row>
    <row r="15" spans="1:15" ht="44.25" customHeight="1" x14ac:dyDescent="0.25">
      <c r="A15" s="71">
        <v>1</v>
      </c>
      <c r="B15" s="105" t="s">
        <v>127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81"/>
    </row>
    <row r="16" spans="1:15" ht="87" customHeight="1" x14ac:dyDescent="0.25">
      <c r="A16" s="54" t="s">
        <v>3</v>
      </c>
      <c r="B16" s="79" t="s">
        <v>128</v>
      </c>
      <c r="C16" s="71" t="s">
        <v>60</v>
      </c>
      <c r="D16" s="79">
        <v>2777</v>
      </c>
      <c r="E16" s="79">
        <v>4562</v>
      </c>
      <c r="F16" s="79">
        <v>4902</v>
      </c>
      <c r="G16" s="79">
        <v>4950</v>
      </c>
      <c r="H16" s="79">
        <v>5350</v>
      </c>
      <c r="I16" s="79">
        <v>5728</v>
      </c>
      <c r="J16" s="79">
        <v>5880</v>
      </c>
      <c r="K16" s="79">
        <v>6299</v>
      </c>
      <c r="L16" s="79">
        <v>6367</v>
      </c>
      <c r="M16" s="79">
        <v>6760</v>
      </c>
      <c r="N16" s="79">
        <v>6800</v>
      </c>
      <c r="O16" s="81"/>
    </row>
    <row r="17" spans="1:15" ht="44.25" customHeight="1" x14ac:dyDescent="0.25">
      <c r="A17" s="54" t="s">
        <v>61</v>
      </c>
      <c r="B17" s="74" t="s">
        <v>129</v>
      </c>
      <c r="C17" s="71" t="s">
        <v>60</v>
      </c>
      <c r="D17" s="79">
        <v>814</v>
      </c>
      <c r="E17" s="79">
        <v>824</v>
      </c>
      <c r="F17" s="79">
        <v>723</v>
      </c>
      <c r="G17" s="79">
        <v>750</v>
      </c>
      <c r="H17" s="79">
        <v>834</v>
      </c>
      <c r="I17" s="79">
        <v>854</v>
      </c>
      <c r="J17" s="79">
        <v>870</v>
      </c>
      <c r="K17" s="79">
        <v>885</v>
      </c>
      <c r="L17" s="79">
        <v>910</v>
      </c>
      <c r="M17" s="79">
        <v>975</v>
      </c>
      <c r="N17" s="79">
        <v>1100</v>
      </c>
      <c r="O17" s="81"/>
    </row>
    <row r="18" spans="1:15" ht="22.5" customHeight="1" x14ac:dyDescent="0.25"/>
    <row r="19" spans="1:15" ht="22.5" customHeight="1" x14ac:dyDescent="0.25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</row>
    <row r="20" spans="1:15" ht="22.5" customHeight="1" x14ac:dyDescent="0.2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</row>
    <row r="21" spans="1:15" ht="22.5" customHeight="1" x14ac:dyDescent="0.2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</row>
    <row r="22" spans="1:15" ht="22.5" customHeight="1" x14ac:dyDescent="0.2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</row>
    <row r="23" spans="1:15" ht="22.5" customHeight="1" x14ac:dyDescent="0.2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</row>
    <row r="24" spans="1:15" ht="22.5" customHeight="1" x14ac:dyDescent="0.2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</row>
    <row r="25" spans="1:15" ht="22.5" customHeight="1" x14ac:dyDescent="0.2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</row>
    <row r="26" spans="1:15" ht="22.5" customHeight="1" x14ac:dyDescent="0.2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</row>
    <row r="27" spans="1:15" ht="22.5" customHeight="1" x14ac:dyDescent="0.25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</row>
    <row r="28" spans="1:15" ht="22.5" customHeight="1" x14ac:dyDescent="0.2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</row>
    <row r="29" spans="1:15" ht="22.5" customHeight="1" x14ac:dyDescent="0.25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</row>
    <row r="30" spans="1:15" ht="22.5" customHeight="1" x14ac:dyDescent="0.2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</row>
    <row r="31" spans="1:15" ht="22.5" customHeight="1" x14ac:dyDescent="0.25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</row>
    <row r="32" spans="1:15" ht="22.5" customHeight="1" x14ac:dyDescent="0.25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9"/>
      <c r="L32" s="59"/>
      <c r="M32" s="53"/>
      <c r="N32" s="53"/>
      <c r="O32" s="53"/>
    </row>
    <row r="33" spans="1:15" ht="22.5" customHeight="1" x14ac:dyDescent="0.25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</row>
    <row r="34" spans="1:15" ht="22.5" customHeight="1" x14ac:dyDescent="0.2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</row>
    <row r="35" spans="1:15" ht="22.5" customHeight="1" x14ac:dyDescent="0.2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</row>
    <row r="36" spans="1:15" ht="22.5" customHeight="1" x14ac:dyDescent="0.25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</row>
    <row r="37" spans="1:15" ht="22.5" customHeight="1" x14ac:dyDescent="0.25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</row>
    <row r="38" spans="1:15" ht="22.5" customHeight="1" x14ac:dyDescent="0.25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</row>
    <row r="39" spans="1:15" ht="22.5" customHeight="1" x14ac:dyDescent="0.25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</row>
  </sheetData>
  <mergeCells count="21">
    <mergeCell ref="B15:N15"/>
    <mergeCell ref="G12:G13"/>
    <mergeCell ref="H12:H13"/>
    <mergeCell ref="I12:I13"/>
    <mergeCell ref="J12:J13"/>
    <mergeCell ref="L12:L13"/>
    <mergeCell ref="E11:N11"/>
    <mergeCell ref="M12:N12"/>
    <mergeCell ref="D10:O10"/>
    <mergeCell ref="K12:K13"/>
    <mergeCell ref="K2:O2"/>
    <mergeCell ref="A5:O5"/>
    <mergeCell ref="A6:O6"/>
    <mergeCell ref="A7:O7"/>
    <mergeCell ref="A8:O8"/>
    <mergeCell ref="A11:A13"/>
    <mergeCell ref="B11:B13"/>
    <mergeCell ref="C11:C13"/>
    <mergeCell ref="D11:D13"/>
    <mergeCell ref="E12:E13"/>
    <mergeCell ref="F12:F13"/>
  </mergeCells>
  <pageMargins left="0.78740157480314965" right="0.78740157480314965" top="1.1811023622047245" bottom="0.39370078740157483" header="0.31496062992125984" footer="0.31496062992125984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2"/>
  <sheetViews>
    <sheetView view="pageBreakPreview" zoomScaleNormal="70" zoomScaleSheetLayoutView="100" workbookViewId="0">
      <selection activeCell="F16" sqref="F16"/>
    </sheetView>
  </sheetViews>
  <sheetFormatPr defaultColWidth="9" defaultRowHeight="15.75" x14ac:dyDescent="0.25"/>
  <cols>
    <col min="1" max="1" width="4.75" style="6" customWidth="1"/>
    <col min="2" max="2" width="48" style="1" customWidth="1"/>
    <col min="3" max="3" width="16.625" style="6" customWidth="1"/>
    <col min="4" max="4" width="21" style="1" customWidth="1"/>
    <col min="5" max="5" width="18.875" style="1" customWidth="1"/>
    <col min="6" max="6" width="18.25" style="1" customWidth="1"/>
    <col min="7" max="8" width="18.5" style="1" customWidth="1"/>
    <col min="9" max="16384" width="9" style="1"/>
  </cols>
  <sheetData>
    <row r="1" spans="1:8" ht="81.75" customHeight="1" x14ac:dyDescent="0.25">
      <c r="E1" s="108" t="s">
        <v>147</v>
      </c>
      <c r="F1" s="108"/>
      <c r="G1" s="108"/>
      <c r="H1" s="87"/>
    </row>
    <row r="2" spans="1:8" ht="6.75" customHeight="1" x14ac:dyDescent="0.25">
      <c r="A2" s="11"/>
    </row>
    <row r="3" spans="1:8" ht="18.75" hidden="1" customHeight="1" x14ac:dyDescent="0.25">
      <c r="A3" s="11"/>
    </row>
    <row r="4" spans="1:8" ht="18.75" x14ac:dyDescent="0.25">
      <c r="A4" s="104" t="s">
        <v>1</v>
      </c>
      <c r="B4" s="104"/>
      <c r="C4" s="104"/>
      <c r="D4" s="104"/>
      <c r="E4" s="104"/>
      <c r="F4" s="104"/>
      <c r="G4" s="104"/>
      <c r="H4" s="86"/>
    </row>
    <row r="5" spans="1:8" ht="18.75" x14ac:dyDescent="0.25">
      <c r="A5" s="113" t="s">
        <v>65</v>
      </c>
      <c r="B5" s="104"/>
      <c r="C5" s="104"/>
      <c r="D5" s="104"/>
      <c r="E5" s="104"/>
      <c r="F5" s="104"/>
      <c r="G5" s="104"/>
      <c r="H5" s="86"/>
    </row>
    <row r="6" spans="1:8" ht="36" customHeight="1" x14ac:dyDescent="0.25">
      <c r="A6" s="113" t="s">
        <v>148</v>
      </c>
      <c r="B6" s="104"/>
      <c r="C6" s="104"/>
      <c r="D6" s="104"/>
      <c r="E6" s="104"/>
      <c r="F6" s="104"/>
      <c r="G6" s="104"/>
      <c r="H6" s="86"/>
    </row>
    <row r="7" spans="1:8" ht="10.5" customHeight="1" x14ac:dyDescent="0.25">
      <c r="A7" s="73"/>
      <c r="B7" s="72"/>
      <c r="C7" s="72"/>
      <c r="D7" s="72"/>
      <c r="E7" s="114"/>
      <c r="F7" s="114"/>
      <c r="G7" s="114"/>
      <c r="H7" s="88"/>
    </row>
    <row r="8" spans="1:8" ht="13.5" hidden="1" customHeight="1" x14ac:dyDescent="0.25">
      <c r="A8" s="11"/>
      <c r="E8" s="78"/>
      <c r="F8" s="78"/>
      <c r="G8" s="78"/>
      <c r="H8" s="78"/>
    </row>
    <row r="9" spans="1:8" x14ac:dyDescent="0.25">
      <c r="A9" s="98" t="s">
        <v>16</v>
      </c>
      <c r="B9" s="98" t="s">
        <v>43</v>
      </c>
      <c r="C9" s="98" t="s">
        <v>2</v>
      </c>
      <c r="D9" s="98" t="s">
        <v>44</v>
      </c>
      <c r="E9" s="89"/>
      <c r="F9" s="89" t="s">
        <v>45</v>
      </c>
      <c r="G9" s="89"/>
      <c r="H9" s="91"/>
    </row>
    <row r="10" spans="1:8" x14ac:dyDescent="0.25">
      <c r="A10" s="98"/>
      <c r="B10" s="98"/>
      <c r="C10" s="98"/>
      <c r="D10" s="98"/>
      <c r="E10" s="90" t="s">
        <v>55</v>
      </c>
      <c r="F10" s="90" t="s">
        <v>150</v>
      </c>
      <c r="G10" s="5" t="s">
        <v>154</v>
      </c>
      <c r="H10" s="53"/>
    </row>
    <row r="11" spans="1:8" x14ac:dyDescent="0.25">
      <c r="A11" s="12">
        <v>1</v>
      </c>
      <c r="B11" s="3">
        <v>2</v>
      </c>
      <c r="C11" s="12">
        <v>3</v>
      </c>
      <c r="D11" s="3">
        <v>4</v>
      </c>
      <c r="E11" s="3">
        <v>6</v>
      </c>
      <c r="F11" s="3">
        <v>7</v>
      </c>
      <c r="G11" s="3">
        <v>8</v>
      </c>
      <c r="H11" s="53"/>
    </row>
    <row r="12" spans="1:8" ht="64.5" customHeight="1" x14ac:dyDescent="0.25">
      <c r="A12" s="111" t="s">
        <v>114</v>
      </c>
      <c r="B12" s="111"/>
      <c r="C12" s="111"/>
      <c r="D12" s="111"/>
      <c r="E12" s="111"/>
      <c r="F12" s="111"/>
      <c r="G12" s="112"/>
      <c r="H12" s="92"/>
    </row>
    <row r="13" spans="1:8" ht="56.25" customHeight="1" x14ac:dyDescent="0.25">
      <c r="A13" s="46" t="s">
        <v>79</v>
      </c>
      <c r="B13" s="109" t="s">
        <v>115</v>
      </c>
      <c r="C13" s="109"/>
      <c r="D13" s="109"/>
      <c r="E13" s="109"/>
      <c r="F13" s="109"/>
      <c r="G13" s="109"/>
      <c r="H13" s="93"/>
    </row>
    <row r="14" spans="1:8" ht="31.5" x14ac:dyDescent="0.25">
      <c r="A14" s="46" t="s">
        <v>3</v>
      </c>
      <c r="B14" s="42" t="s">
        <v>116</v>
      </c>
      <c r="C14" s="43" t="s">
        <v>63</v>
      </c>
      <c r="D14" s="43" t="s">
        <v>117</v>
      </c>
      <c r="E14" s="90">
        <v>11</v>
      </c>
      <c r="F14" s="90">
        <v>12</v>
      </c>
      <c r="G14" s="43">
        <v>13</v>
      </c>
      <c r="H14" s="53"/>
    </row>
    <row r="15" spans="1:8" ht="31.5" x14ac:dyDescent="0.25">
      <c r="A15" s="47" t="s">
        <v>61</v>
      </c>
      <c r="B15" s="44" t="s">
        <v>119</v>
      </c>
      <c r="C15" s="43" t="s">
        <v>63</v>
      </c>
      <c r="D15" s="43" t="s">
        <v>118</v>
      </c>
      <c r="E15" s="90">
        <v>5</v>
      </c>
      <c r="F15" s="90">
        <v>5</v>
      </c>
      <c r="G15" s="43">
        <v>6</v>
      </c>
      <c r="H15" s="53"/>
    </row>
    <row r="16" spans="1:8" ht="31.5" x14ac:dyDescent="0.25">
      <c r="A16" s="47" t="s">
        <v>125</v>
      </c>
      <c r="B16" s="44" t="s">
        <v>120</v>
      </c>
      <c r="C16" s="43" t="s">
        <v>75</v>
      </c>
      <c r="D16" s="43" t="s">
        <v>118</v>
      </c>
      <c r="E16" s="90">
        <v>35</v>
      </c>
      <c r="F16" s="90">
        <v>36</v>
      </c>
      <c r="G16" s="43">
        <v>37</v>
      </c>
      <c r="H16" s="53"/>
    </row>
    <row r="17" spans="1:8" ht="47.25" customHeight="1" x14ac:dyDescent="0.25">
      <c r="A17" s="47" t="s">
        <v>87</v>
      </c>
      <c r="B17" s="109" t="s">
        <v>121</v>
      </c>
      <c r="C17" s="109"/>
      <c r="D17" s="109"/>
      <c r="E17" s="109"/>
      <c r="F17" s="109"/>
      <c r="G17" s="109"/>
      <c r="H17" s="93"/>
    </row>
    <row r="18" spans="1:8" ht="31.5" x14ac:dyDescent="0.25">
      <c r="A18" s="47" t="s">
        <v>62</v>
      </c>
      <c r="B18" s="45" t="s">
        <v>122</v>
      </c>
      <c r="C18" s="43" t="s">
        <v>60</v>
      </c>
      <c r="D18" s="43" t="s">
        <v>118</v>
      </c>
      <c r="E18" s="90">
        <v>210</v>
      </c>
      <c r="F18" s="90">
        <v>215</v>
      </c>
      <c r="G18" s="43">
        <v>218</v>
      </c>
      <c r="H18" s="53"/>
    </row>
    <row r="19" spans="1:8" ht="47.25" customHeight="1" x14ac:dyDescent="0.25">
      <c r="A19" s="47" t="s">
        <v>92</v>
      </c>
      <c r="B19" s="109" t="s">
        <v>123</v>
      </c>
      <c r="C19" s="109"/>
      <c r="D19" s="109"/>
      <c r="E19" s="109"/>
      <c r="F19" s="109"/>
      <c r="G19" s="109"/>
      <c r="H19" s="93"/>
    </row>
    <row r="20" spans="1:8" ht="47.25" x14ac:dyDescent="0.25">
      <c r="A20" s="47" t="s">
        <v>72</v>
      </c>
      <c r="B20" s="45" t="s">
        <v>124</v>
      </c>
      <c r="C20" s="43" t="s">
        <v>63</v>
      </c>
      <c r="D20" s="43" t="s">
        <v>118</v>
      </c>
      <c r="E20" s="90">
        <v>10</v>
      </c>
      <c r="F20" s="90">
        <v>11</v>
      </c>
      <c r="G20" s="43">
        <v>12</v>
      </c>
      <c r="H20" s="53"/>
    </row>
    <row r="21" spans="1:8" ht="94.5" customHeight="1" x14ac:dyDescent="0.25">
      <c r="A21" s="47" t="s">
        <v>126</v>
      </c>
      <c r="B21" s="110" t="s">
        <v>144</v>
      </c>
      <c r="C21" s="110"/>
      <c r="D21" s="110"/>
      <c r="E21" s="110"/>
      <c r="F21" s="110"/>
      <c r="G21" s="110"/>
      <c r="H21" s="94"/>
    </row>
    <row r="22" spans="1:8" ht="63" x14ac:dyDescent="0.25">
      <c r="A22" s="47" t="s">
        <v>73</v>
      </c>
      <c r="B22" s="33" t="s">
        <v>102</v>
      </c>
      <c r="C22" s="43" t="s">
        <v>60</v>
      </c>
      <c r="D22" s="43" t="s">
        <v>118</v>
      </c>
      <c r="E22" s="90">
        <v>3</v>
      </c>
      <c r="F22" s="90">
        <v>3</v>
      </c>
      <c r="G22" s="43">
        <v>3</v>
      </c>
      <c r="H22" s="53"/>
    </row>
  </sheetData>
  <mergeCells count="14">
    <mergeCell ref="E1:G1"/>
    <mergeCell ref="B17:G17"/>
    <mergeCell ref="B19:G19"/>
    <mergeCell ref="B21:G21"/>
    <mergeCell ref="A12:G12"/>
    <mergeCell ref="A4:G4"/>
    <mergeCell ref="A5:G5"/>
    <mergeCell ref="A9:A10"/>
    <mergeCell ref="B9:B10"/>
    <mergeCell ref="C9:C10"/>
    <mergeCell ref="D9:D10"/>
    <mergeCell ref="A6:G6"/>
    <mergeCell ref="B13:G13"/>
    <mergeCell ref="E7:G7"/>
  </mergeCells>
  <pageMargins left="0.78740157480314965" right="0.78740157480314965" top="1.1811023622047245" bottom="0.39370078740157483" header="0.31496062992125984" footer="0.31496062992125984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24"/>
  <sheetViews>
    <sheetView view="pageBreakPreview" zoomScale="85" zoomScaleNormal="70" zoomScaleSheetLayoutView="85" workbookViewId="0">
      <selection activeCell="J9" sqref="J9"/>
    </sheetView>
  </sheetViews>
  <sheetFormatPr defaultColWidth="9" defaultRowHeight="18.75" x14ac:dyDescent="0.25"/>
  <cols>
    <col min="1" max="1" width="4.75" style="14" customWidth="1"/>
    <col min="2" max="2" width="49.625" style="4" customWidth="1"/>
    <col min="3" max="3" width="18.5" style="4" customWidth="1"/>
    <col min="4" max="5" width="7.375" style="4" customWidth="1"/>
    <col min="6" max="6" width="17.75" style="4" customWidth="1"/>
    <col min="7" max="7" width="5.75" style="4" customWidth="1"/>
    <col min="8" max="10" width="17" style="4" bestFit="1" customWidth="1"/>
    <col min="11" max="11" width="20" style="4" customWidth="1"/>
    <col min="12" max="12" width="24.5" style="4" customWidth="1"/>
    <col min="13" max="16384" width="9" style="4"/>
  </cols>
  <sheetData>
    <row r="1" spans="1:12" ht="121.5" customHeight="1" x14ac:dyDescent="0.25">
      <c r="K1" s="108" t="s">
        <v>151</v>
      </c>
      <c r="L1" s="108"/>
    </row>
    <row r="4" spans="1:12" x14ac:dyDescent="0.25">
      <c r="A4" s="104" t="s">
        <v>1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2" x14ac:dyDescent="0.25">
      <c r="A5" s="104" t="s">
        <v>149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</row>
    <row r="6" spans="1:12" x14ac:dyDescent="0.25">
      <c r="A6" s="72"/>
      <c r="B6" s="72"/>
      <c r="C6" s="72"/>
      <c r="D6" s="72"/>
      <c r="E6" s="72"/>
      <c r="F6" s="72"/>
      <c r="G6" s="72"/>
      <c r="H6" s="114"/>
      <c r="I6" s="114"/>
      <c r="J6" s="114"/>
      <c r="K6" s="72"/>
      <c r="L6" s="72"/>
    </row>
    <row r="7" spans="1:12" x14ac:dyDescent="0.25">
      <c r="H7" s="76"/>
      <c r="I7" s="76"/>
      <c r="J7" s="76"/>
    </row>
    <row r="8" spans="1:12" ht="30.75" customHeight="1" x14ac:dyDescent="0.25">
      <c r="A8" s="98" t="s">
        <v>16</v>
      </c>
      <c r="B8" s="98" t="s">
        <v>46</v>
      </c>
      <c r="C8" s="98" t="s">
        <v>23</v>
      </c>
      <c r="D8" s="98" t="s">
        <v>21</v>
      </c>
      <c r="E8" s="98"/>
      <c r="F8" s="98"/>
      <c r="G8" s="98"/>
      <c r="H8" s="98" t="s">
        <v>47</v>
      </c>
      <c r="I8" s="98"/>
      <c r="J8" s="98"/>
      <c r="K8" s="98"/>
      <c r="L8" s="98" t="s">
        <v>48</v>
      </c>
    </row>
    <row r="9" spans="1:12" ht="90" customHeight="1" x14ac:dyDescent="0.25">
      <c r="A9" s="98"/>
      <c r="B9" s="98"/>
      <c r="C9" s="98"/>
      <c r="D9" s="60" t="s">
        <v>23</v>
      </c>
      <c r="E9" s="60" t="s">
        <v>24</v>
      </c>
      <c r="F9" s="60" t="s">
        <v>25</v>
      </c>
      <c r="G9" s="60" t="s">
        <v>26</v>
      </c>
      <c r="H9" s="90">
        <v>2020</v>
      </c>
      <c r="I9" s="90">
        <v>2021</v>
      </c>
      <c r="J9" s="60">
        <v>2022</v>
      </c>
      <c r="K9" s="60" t="s">
        <v>49</v>
      </c>
      <c r="L9" s="98"/>
    </row>
    <row r="10" spans="1:12" x14ac:dyDescent="0.25">
      <c r="A10" s="60">
        <v>1</v>
      </c>
      <c r="B10" s="60">
        <v>2</v>
      </c>
      <c r="C10" s="60">
        <v>3</v>
      </c>
      <c r="D10" s="60">
        <v>4</v>
      </c>
      <c r="E10" s="60">
        <v>5</v>
      </c>
      <c r="F10" s="60">
        <v>6</v>
      </c>
      <c r="G10" s="60">
        <v>7</v>
      </c>
      <c r="H10" s="60">
        <v>8</v>
      </c>
      <c r="I10" s="60">
        <v>9</v>
      </c>
      <c r="J10" s="60">
        <v>10</v>
      </c>
      <c r="K10" s="60">
        <v>11</v>
      </c>
      <c r="L10" s="60">
        <v>12</v>
      </c>
    </row>
    <row r="11" spans="1:12" x14ac:dyDescent="0.25">
      <c r="A11" s="116" t="s">
        <v>78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</row>
    <row r="12" spans="1:12" ht="52.5" customHeight="1" x14ac:dyDescent="0.25">
      <c r="A12" s="31" t="s">
        <v>79</v>
      </c>
      <c r="B12" s="116" t="s">
        <v>80</v>
      </c>
      <c r="C12" s="116"/>
      <c r="D12" s="116"/>
      <c r="E12" s="116"/>
      <c r="F12" s="116"/>
      <c r="G12" s="116"/>
      <c r="H12" s="38">
        <f>H14+H13</f>
        <v>3033.1899999999996</v>
      </c>
      <c r="I12" s="38">
        <f>SUM(I13:I14)</f>
        <v>3033.1899999999996</v>
      </c>
      <c r="J12" s="38">
        <f>SUM(J13:J14)</f>
        <v>3033.1899999999996</v>
      </c>
      <c r="K12" s="38">
        <f>SUM(H12:J12)</f>
        <v>9099.57</v>
      </c>
      <c r="L12" s="32"/>
    </row>
    <row r="13" spans="1:12" ht="134.25" customHeight="1" x14ac:dyDescent="0.25">
      <c r="A13" s="31" t="s">
        <v>81</v>
      </c>
      <c r="B13" s="63" t="s">
        <v>82</v>
      </c>
      <c r="C13" s="33" t="s">
        <v>59</v>
      </c>
      <c r="D13" s="34">
        <v>241</v>
      </c>
      <c r="E13" s="34">
        <v>1102</v>
      </c>
      <c r="F13" s="36" t="s">
        <v>105</v>
      </c>
      <c r="G13" s="34">
        <v>244</v>
      </c>
      <c r="H13" s="39">
        <v>2270.89</v>
      </c>
      <c r="I13" s="39">
        <v>2270.89</v>
      </c>
      <c r="J13" s="39">
        <v>2270.89</v>
      </c>
      <c r="K13" s="38">
        <f t="shared" ref="K13:K21" si="0">SUM(H13:J13)</f>
        <v>6812.67</v>
      </c>
      <c r="L13" s="64" t="s">
        <v>83</v>
      </c>
    </row>
    <row r="14" spans="1:12" s="16" customFormat="1" ht="108" customHeight="1" x14ac:dyDescent="0.25">
      <c r="A14" s="31" t="s">
        <v>84</v>
      </c>
      <c r="B14" s="65" t="s">
        <v>85</v>
      </c>
      <c r="C14" s="33" t="s">
        <v>59</v>
      </c>
      <c r="D14" s="34">
        <v>241</v>
      </c>
      <c r="E14" s="34">
        <v>1102</v>
      </c>
      <c r="F14" s="36" t="s">
        <v>106</v>
      </c>
      <c r="G14" s="34">
        <v>540</v>
      </c>
      <c r="H14" s="39">
        <v>762.3</v>
      </c>
      <c r="I14" s="39">
        <v>762.3</v>
      </c>
      <c r="J14" s="39">
        <v>762.3</v>
      </c>
      <c r="K14" s="38">
        <f t="shared" si="0"/>
        <v>2286.8999999999996</v>
      </c>
      <c r="L14" s="64" t="s">
        <v>86</v>
      </c>
    </row>
    <row r="15" spans="1:12" x14ac:dyDescent="0.25">
      <c r="A15" s="31" t="s">
        <v>87</v>
      </c>
      <c r="B15" s="116" t="s">
        <v>88</v>
      </c>
      <c r="C15" s="116"/>
      <c r="D15" s="116"/>
      <c r="E15" s="116"/>
      <c r="F15" s="116"/>
      <c r="G15" s="116"/>
      <c r="H15" s="38">
        <f>SUM(H16:H16)</f>
        <v>1962.36</v>
      </c>
      <c r="I15" s="38">
        <f>SUM(I16:I16)</f>
        <v>1962.36</v>
      </c>
      <c r="J15" s="38">
        <f>SUM(J16:J16)</f>
        <v>1962.36</v>
      </c>
      <c r="K15" s="38">
        <f t="shared" si="0"/>
        <v>5887.08</v>
      </c>
      <c r="L15" s="48"/>
    </row>
    <row r="16" spans="1:12" ht="126" x14ac:dyDescent="0.25">
      <c r="A16" s="31" t="s">
        <v>89</v>
      </c>
      <c r="B16" s="61" t="s">
        <v>90</v>
      </c>
      <c r="C16" s="35" t="s">
        <v>59</v>
      </c>
      <c r="D16" s="34">
        <v>241</v>
      </c>
      <c r="E16" s="34">
        <v>1102</v>
      </c>
      <c r="F16" s="36" t="s">
        <v>107</v>
      </c>
      <c r="G16" s="34">
        <v>244</v>
      </c>
      <c r="H16" s="39">
        <v>1962.36</v>
      </c>
      <c r="I16" s="39">
        <v>1962.36</v>
      </c>
      <c r="J16" s="39">
        <v>1962.36</v>
      </c>
      <c r="K16" s="38">
        <f t="shared" si="0"/>
        <v>5887.08</v>
      </c>
      <c r="L16" s="64" t="s">
        <v>91</v>
      </c>
    </row>
    <row r="17" spans="1:12" x14ac:dyDescent="0.25">
      <c r="A17" s="31" t="s">
        <v>92</v>
      </c>
      <c r="B17" s="116" t="s">
        <v>93</v>
      </c>
      <c r="C17" s="116"/>
      <c r="D17" s="116"/>
      <c r="E17" s="116"/>
      <c r="F17" s="116"/>
      <c r="G17" s="116"/>
      <c r="H17" s="38">
        <f>SUM(H18:H18)</f>
        <v>450.65</v>
      </c>
      <c r="I17" s="38">
        <f>SUM(I18:I18)</f>
        <v>450.65</v>
      </c>
      <c r="J17" s="38">
        <f>SUM(J18:J18)</f>
        <v>450.65</v>
      </c>
      <c r="K17" s="38">
        <f t="shared" si="0"/>
        <v>1351.9499999999998</v>
      </c>
      <c r="L17" s="48"/>
    </row>
    <row r="18" spans="1:12" ht="315" x14ac:dyDescent="0.25">
      <c r="A18" s="31" t="s">
        <v>94</v>
      </c>
      <c r="B18" s="61" t="s">
        <v>95</v>
      </c>
      <c r="C18" s="35" t="s">
        <v>59</v>
      </c>
      <c r="D18" s="34">
        <v>241</v>
      </c>
      <c r="E18" s="34">
        <v>1102</v>
      </c>
      <c r="F18" s="36" t="s">
        <v>108</v>
      </c>
      <c r="G18" s="34">
        <v>244</v>
      </c>
      <c r="H18" s="39">
        <v>450.65</v>
      </c>
      <c r="I18" s="39">
        <v>450.65</v>
      </c>
      <c r="J18" s="39">
        <v>450.65</v>
      </c>
      <c r="K18" s="38">
        <f t="shared" si="0"/>
        <v>1351.9499999999998</v>
      </c>
      <c r="L18" s="64" t="s">
        <v>135</v>
      </c>
    </row>
    <row r="19" spans="1:12" ht="43.5" customHeight="1" x14ac:dyDescent="0.25">
      <c r="A19" s="31" t="s">
        <v>96</v>
      </c>
      <c r="B19" s="116" t="s">
        <v>97</v>
      </c>
      <c r="C19" s="116"/>
      <c r="D19" s="116"/>
      <c r="E19" s="116"/>
      <c r="F19" s="116"/>
      <c r="G19" s="116"/>
      <c r="H19" s="38">
        <f>SUM(H20:H21)</f>
        <v>200</v>
      </c>
      <c r="I19" s="38">
        <f>SUM(I20:I21)</f>
        <v>200</v>
      </c>
      <c r="J19" s="38">
        <f>SUM(J20:J21)</f>
        <v>200</v>
      </c>
      <c r="K19" s="38">
        <f t="shared" si="0"/>
        <v>600</v>
      </c>
      <c r="L19" s="49"/>
    </row>
    <row r="20" spans="1:12" ht="214.5" customHeight="1" x14ac:dyDescent="0.25">
      <c r="A20" s="62" t="s">
        <v>73</v>
      </c>
      <c r="B20" s="33" t="s">
        <v>98</v>
      </c>
      <c r="C20" s="61" t="s">
        <v>59</v>
      </c>
      <c r="D20" s="32">
        <v>241</v>
      </c>
      <c r="E20" s="32">
        <v>1102</v>
      </c>
      <c r="F20" s="36" t="s">
        <v>99</v>
      </c>
      <c r="G20" s="32">
        <v>244</v>
      </c>
      <c r="H20" s="39">
        <v>100</v>
      </c>
      <c r="I20" s="39">
        <v>100</v>
      </c>
      <c r="J20" s="39">
        <v>100</v>
      </c>
      <c r="K20" s="38">
        <f t="shared" si="0"/>
        <v>300</v>
      </c>
      <c r="L20" s="50" t="s">
        <v>100</v>
      </c>
    </row>
    <row r="21" spans="1:12" ht="63" x14ac:dyDescent="0.25">
      <c r="A21" s="62" t="s">
        <v>101</v>
      </c>
      <c r="B21" s="33" t="s">
        <v>102</v>
      </c>
      <c r="C21" s="33" t="s">
        <v>59</v>
      </c>
      <c r="D21" s="34">
        <v>241</v>
      </c>
      <c r="E21" s="34">
        <v>1102</v>
      </c>
      <c r="F21" s="36" t="s">
        <v>103</v>
      </c>
      <c r="G21" s="34">
        <v>244</v>
      </c>
      <c r="H21" s="39">
        <v>100</v>
      </c>
      <c r="I21" s="39">
        <v>100</v>
      </c>
      <c r="J21" s="39">
        <v>100</v>
      </c>
      <c r="K21" s="77">
        <f t="shared" si="0"/>
        <v>300</v>
      </c>
      <c r="L21" s="50" t="s">
        <v>136</v>
      </c>
    </row>
    <row r="22" spans="1:12" x14ac:dyDescent="0.25">
      <c r="A22" s="31" t="s">
        <v>109</v>
      </c>
      <c r="B22" s="116" t="s">
        <v>111</v>
      </c>
      <c r="C22" s="116"/>
      <c r="D22" s="116"/>
      <c r="E22" s="116"/>
      <c r="F22" s="116"/>
      <c r="G22" s="116"/>
      <c r="H22" s="38">
        <f>SUM(H23:H23)</f>
        <v>11151.552</v>
      </c>
      <c r="I22" s="38">
        <f>SUM(I23:I23)</f>
        <v>11151.552</v>
      </c>
      <c r="J22" s="38">
        <f>SUM(J23:J23)</f>
        <v>11151.552</v>
      </c>
      <c r="K22" s="38">
        <f>SUM(H22:J22)</f>
        <v>33454.656000000003</v>
      </c>
      <c r="L22" s="48"/>
    </row>
    <row r="23" spans="1:12" ht="126" x14ac:dyDescent="0.25">
      <c r="A23" s="31" t="s">
        <v>110</v>
      </c>
      <c r="B23" s="61" t="s">
        <v>112</v>
      </c>
      <c r="C23" s="35" t="s">
        <v>59</v>
      </c>
      <c r="D23" s="34">
        <v>241</v>
      </c>
      <c r="E23" s="41">
        <v>1101</v>
      </c>
      <c r="F23" s="66" t="s">
        <v>113</v>
      </c>
      <c r="G23" s="41">
        <v>611</v>
      </c>
      <c r="H23" s="39">
        <v>11151.552</v>
      </c>
      <c r="I23" s="39">
        <v>11151.552</v>
      </c>
      <c r="J23" s="39">
        <v>11151.552</v>
      </c>
      <c r="K23" s="38">
        <f>SUM(H23:J23)</f>
        <v>33454.656000000003</v>
      </c>
      <c r="L23" s="64" t="s">
        <v>91</v>
      </c>
    </row>
    <row r="24" spans="1:12" x14ac:dyDescent="0.25">
      <c r="A24" s="115" t="s">
        <v>104</v>
      </c>
      <c r="B24" s="115"/>
      <c r="C24" s="115"/>
      <c r="D24" s="37"/>
      <c r="E24" s="37"/>
      <c r="F24" s="37"/>
      <c r="G24" s="37"/>
      <c r="H24" s="40">
        <f>H12+H15+H17+H19+H22</f>
        <v>16797.752</v>
      </c>
      <c r="I24" s="40">
        <f>I12+I15+I17+I19+I22</f>
        <v>16797.752</v>
      </c>
      <c r="J24" s="40">
        <f>J12+J15+J17+J19+J22</f>
        <v>16797.752</v>
      </c>
      <c r="K24" s="40">
        <f>K12+K15+K17+K19+K22</f>
        <v>50393.256000000001</v>
      </c>
      <c r="L24" s="51"/>
    </row>
  </sheetData>
  <autoFilter ref="A8:L13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17">
    <mergeCell ref="A11:L11"/>
    <mergeCell ref="B12:G12"/>
    <mergeCell ref="K1:L1"/>
    <mergeCell ref="A4:L4"/>
    <mergeCell ref="A5:L5"/>
    <mergeCell ref="A8:A9"/>
    <mergeCell ref="B8:B9"/>
    <mergeCell ref="C8:C9"/>
    <mergeCell ref="D8:G8"/>
    <mergeCell ref="H8:K8"/>
    <mergeCell ref="L8:L9"/>
    <mergeCell ref="H6:J6"/>
    <mergeCell ref="A24:C24"/>
    <mergeCell ref="B22:G22"/>
    <mergeCell ref="B17:G17"/>
    <mergeCell ref="B19:G19"/>
    <mergeCell ref="B15:G15"/>
  </mergeCells>
  <pageMargins left="0.78740157480314965" right="0.78740157480314965" top="1.1811023622047245" bottom="0.39370078740157483" header="0.31496062992125984" footer="0.31496062992125984"/>
  <pageSetup paperSize="9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7"/>
  <sheetViews>
    <sheetView view="pageBreakPreview" zoomScale="60" zoomScaleNormal="100" workbookViewId="0">
      <selection activeCell="K16" sqref="K16"/>
    </sheetView>
  </sheetViews>
  <sheetFormatPr defaultColWidth="9" defaultRowHeight="15.75" x14ac:dyDescent="0.25"/>
  <cols>
    <col min="1" max="1" width="6.625" style="6" customWidth="1"/>
    <col min="2" max="2" width="15.75" style="1" customWidth="1"/>
    <col min="3" max="3" width="62.125" style="1" customWidth="1"/>
    <col min="4" max="5" width="16.375" style="1" customWidth="1"/>
    <col min="6" max="16384" width="9" style="1"/>
  </cols>
  <sheetData>
    <row r="1" spans="1:5" ht="18.75" x14ac:dyDescent="0.25">
      <c r="D1" s="118" t="s">
        <v>153</v>
      </c>
      <c r="E1" s="118"/>
    </row>
    <row r="2" spans="1:5" ht="73.5" customHeight="1" x14ac:dyDescent="0.25">
      <c r="D2" s="103" t="s">
        <v>140</v>
      </c>
      <c r="E2" s="103"/>
    </row>
    <row r="3" spans="1:5" ht="8.25" customHeight="1" x14ac:dyDescent="0.25">
      <c r="A3" s="14"/>
    </row>
    <row r="4" spans="1:5" ht="18.75" hidden="1" x14ac:dyDescent="0.25">
      <c r="A4" s="14"/>
    </row>
    <row r="5" spans="1:5" ht="18.75" x14ac:dyDescent="0.25">
      <c r="A5" s="104" t="s">
        <v>0</v>
      </c>
      <c r="B5" s="104"/>
      <c r="C5" s="104"/>
      <c r="D5" s="104"/>
      <c r="E5" s="104"/>
    </row>
    <row r="6" spans="1:5" ht="18.75" x14ac:dyDescent="0.25">
      <c r="A6" s="104" t="s">
        <v>145</v>
      </c>
      <c r="B6" s="104"/>
      <c r="C6" s="104"/>
      <c r="D6" s="104"/>
      <c r="E6" s="104"/>
    </row>
    <row r="7" spans="1:5" ht="18.75" x14ac:dyDescent="0.25">
      <c r="A7" s="104" t="s">
        <v>146</v>
      </c>
      <c r="B7" s="104"/>
      <c r="C7" s="104"/>
      <c r="D7" s="104"/>
      <c r="E7" s="104"/>
    </row>
    <row r="8" spans="1:5" ht="18.75" x14ac:dyDescent="0.25">
      <c r="A8" s="104" t="s">
        <v>139</v>
      </c>
      <c r="B8" s="104"/>
      <c r="C8" s="104"/>
      <c r="D8" s="104"/>
      <c r="E8" s="104"/>
    </row>
    <row r="9" spans="1:5" ht="4.5" customHeight="1" x14ac:dyDescent="0.25">
      <c r="A9" s="104"/>
      <c r="B9" s="104"/>
      <c r="C9" s="104"/>
      <c r="D9" s="104"/>
      <c r="E9" s="104"/>
    </row>
    <row r="10" spans="1:5" ht="18.75" hidden="1" x14ac:dyDescent="0.25">
      <c r="A10" s="14"/>
    </row>
    <row r="11" spans="1:5" ht="63" x14ac:dyDescent="0.25">
      <c r="A11" s="18" t="s">
        <v>16</v>
      </c>
      <c r="B11" s="18" t="s">
        <v>11</v>
      </c>
      <c r="C11" s="18" t="s">
        <v>12</v>
      </c>
      <c r="D11" s="18" t="s">
        <v>13</v>
      </c>
      <c r="E11" s="18" t="s">
        <v>14</v>
      </c>
    </row>
    <row r="12" spans="1:5" x14ac:dyDescent="0.25">
      <c r="A12" s="18">
        <v>1</v>
      </c>
      <c r="B12" s="18">
        <v>2</v>
      </c>
      <c r="C12" s="18">
        <v>3</v>
      </c>
      <c r="D12" s="18">
        <v>4</v>
      </c>
      <c r="E12" s="18">
        <v>5</v>
      </c>
    </row>
    <row r="13" spans="1:5" ht="46.5" customHeight="1" x14ac:dyDescent="0.25">
      <c r="A13" s="19">
        <v>1</v>
      </c>
      <c r="B13" s="119" t="s">
        <v>138</v>
      </c>
      <c r="C13" s="119"/>
      <c r="D13" s="119"/>
      <c r="E13" s="119"/>
    </row>
    <row r="14" spans="1:5" ht="36" customHeight="1" x14ac:dyDescent="0.25">
      <c r="A14" s="98" t="s">
        <v>3</v>
      </c>
      <c r="B14" s="120" t="s">
        <v>76</v>
      </c>
      <c r="C14" s="120"/>
      <c r="D14" s="120"/>
      <c r="E14" s="120"/>
    </row>
    <row r="15" spans="1:5" ht="30" customHeight="1" x14ac:dyDescent="0.25">
      <c r="A15" s="98"/>
      <c r="B15" s="117" t="str">
        <f>CONCATENATE("Подпрограмма 1 """,'пр 4 к МП'!C18,"""")</f>
        <v>Подпрограмма 1 "Развитие массовой физической культуры и спорта"</v>
      </c>
      <c r="C15" s="117"/>
      <c r="D15" s="117"/>
      <c r="E15" s="117"/>
    </row>
    <row r="16" spans="1:5" ht="63" x14ac:dyDescent="0.25">
      <c r="A16" s="29" t="s">
        <v>74</v>
      </c>
      <c r="B16" s="55" t="s">
        <v>130</v>
      </c>
      <c r="C16" s="55" t="s">
        <v>131</v>
      </c>
      <c r="D16" s="56" t="s">
        <v>132</v>
      </c>
      <c r="E16" s="57" t="s">
        <v>152</v>
      </c>
    </row>
    <row r="17" spans="2:5" x14ac:dyDescent="0.25">
      <c r="B17" s="58"/>
      <c r="C17" s="58"/>
      <c r="D17" s="58"/>
      <c r="E17" s="58"/>
    </row>
  </sheetData>
  <mergeCells count="11">
    <mergeCell ref="B15:E15"/>
    <mergeCell ref="D1:E1"/>
    <mergeCell ref="D2:E2"/>
    <mergeCell ref="B13:E13"/>
    <mergeCell ref="B14:E14"/>
    <mergeCell ref="A5:E5"/>
    <mergeCell ref="A6:E6"/>
    <mergeCell ref="A7:E7"/>
    <mergeCell ref="A8:E8"/>
    <mergeCell ref="A9:E9"/>
    <mergeCell ref="A14:A15"/>
  </mergeCells>
  <pageMargins left="0.78740157480314965" right="0.78740157480314965" top="1.1811023622047245" bottom="0.39370078740157483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20"/>
  <sheetViews>
    <sheetView view="pageBreakPreview" zoomScale="70" zoomScaleNormal="85" zoomScaleSheetLayoutView="70" workbookViewId="0">
      <selection activeCell="K11" sqref="K11"/>
    </sheetView>
  </sheetViews>
  <sheetFormatPr defaultColWidth="9" defaultRowHeight="15.75" x14ac:dyDescent="0.25"/>
  <cols>
    <col min="1" max="1" width="4.875" style="6" customWidth="1"/>
    <col min="2" max="2" width="15.75" style="1" customWidth="1"/>
    <col min="3" max="3" width="17.375" style="1" customWidth="1"/>
    <col min="4" max="4" width="24.5" style="1" customWidth="1"/>
    <col min="5" max="5" width="9" style="6"/>
    <col min="6" max="8" width="9" style="1"/>
    <col min="9" max="9" width="17.875" style="1" customWidth="1"/>
    <col min="10" max="10" width="17.125" style="1" customWidth="1"/>
    <col min="11" max="11" width="15.75" style="1" customWidth="1"/>
    <col min="12" max="12" width="18.125" style="1" bestFit="1" customWidth="1"/>
    <col min="13" max="16384" width="9" style="1"/>
  </cols>
  <sheetData>
    <row r="1" spans="1:12" ht="15.75" customHeight="1" x14ac:dyDescent="0.25">
      <c r="J1" s="13" t="s">
        <v>133</v>
      </c>
      <c r="K1" s="13"/>
      <c r="L1" s="24"/>
    </row>
    <row r="2" spans="1:12" ht="75" customHeight="1" x14ac:dyDescent="0.25">
      <c r="J2" s="103" t="s">
        <v>141</v>
      </c>
      <c r="K2" s="103"/>
      <c r="L2" s="103"/>
    </row>
    <row r="3" spans="1:12" ht="18.75" x14ac:dyDescent="0.25">
      <c r="A3" s="14"/>
    </row>
    <row r="4" spans="1:12" ht="18.75" x14ac:dyDescent="0.25">
      <c r="A4" s="14"/>
    </row>
    <row r="5" spans="1:12" ht="18.75" x14ac:dyDescent="0.25">
      <c r="A5" s="104" t="s">
        <v>0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</row>
    <row r="6" spans="1:12" ht="18.75" x14ac:dyDescent="0.25">
      <c r="A6" s="104" t="s">
        <v>70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</row>
    <row r="7" spans="1:12" ht="18.75" x14ac:dyDescent="0.25">
      <c r="A7" s="104" t="s">
        <v>71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</row>
    <row r="8" spans="1:12" ht="18.75" x14ac:dyDescent="0.25">
      <c r="A8" s="104" t="s">
        <v>33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</row>
    <row r="9" spans="1:12" ht="18.75" x14ac:dyDescent="0.25">
      <c r="A9" s="14"/>
      <c r="I9" s="114"/>
      <c r="J9" s="114"/>
      <c r="K9" s="114"/>
    </row>
    <row r="10" spans="1:12" ht="18.75" x14ac:dyDescent="0.25">
      <c r="I10" s="76"/>
      <c r="J10" s="76"/>
      <c r="K10" s="76"/>
      <c r="L10" s="7" t="s">
        <v>17</v>
      </c>
    </row>
    <row r="11" spans="1:12" ht="60" customHeight="1" x14ac:dyDescent="0.25">
      <c r="A11" s="98" t="s">
        <v>16</v>
      </c>
      <c r="B11" s="98" t="s">
        <v>30</v>
      </c>
      <c r="C11" s="98" t="s">
        <v>31</v>
      </c>
      <c r="D11" s="98" t="s">
        <v>20</v>
      </c>
      <c r="E11" s="98" t="s">
        <v>21</v>
      </c>
      <c r="F11" s="98"/>
      <c r="G11" s="98"/>
      <c r="H11" s="98"/>
      <c r="I11" s="95" t="s">
        <v>55</v>
      </c>
      <c r="J11" s="95" t="s">
        <v>150</v>
      </c>
      <c r="K11" s="5" t="s">
        <v>154</v>
      </c>
      <c r="L11" s="98" t="s">
        <v>22</v>
      </c>
    </row>
    <row r="12" spans="1:12" ht="49.5" customHeight="1" x14ac:dyDescent="0.25">
      <c r="A12" s="98"/>
      <c r="B12" s="98"/>
      <c r="C12" s="98"/>
      <c r="D12" s="98"/>
      <c r="E12" s="15" t="s">
        <v>23</v>
      </c>
      <c r="F12" s="3" t="s">
        <v>24</v>
      </c>
      <c r="G12" s="3" t="s">
        <v>25</v>
      </c>
      <c r="H12" s="3" t="s">
        <v>26</v>
      </c>
      <c r="I12" s="3" t="s">
        <v>27</v>
      </c>
      <c r="J12" s="3" t="s">
        <v>27</v>
      </c>
      <c r="K12" s="3" t="s">
        <v>27</v>
      </c>
      <c r="L12" s="98"/>
    </row>
    <row r="13" spans="1:12" x14ac:dyDescent="0.25">
      <c r="A13" s="15">
        <v>1</v>
      </c>
      <c r="B13" s="3">
        <v>2</v>
      </c>
      <c r="C13" s="3">
        <v>3</v>
      </c>
      <c r="D13" s="3">
        <v>4</v>
      </c>
      <c r="E13" s="15">
        <v>5</v>
      </c>
      <c r="F13" s="3">
        <v>6</v>
      </c>
      <c r="G13" s="3">
        <v>7</v>
      </c>
      <c r="H13" s="3">
        <v>8</v>
      </c>
      <c r="I13" s="3">
        <v>9</v>
      </c>
      <c r="J13" s="3">
        <v>10</v>
      </c>
      <c r="K13" s="3">
        <v>11</v>
      </c>
      <c r="L13" s="3">
        <v>12</v>
      </c>
    </row>
    <row r="14" spans="1:12" s="20" customFormat="1" ht="78.75" x14ac:dyDescent="0.25">
      <c r="A14" s="124">
        <v>1</v>
      </c>
      <c r="B14" s="121" t="s">
        <v>36</v>
      </c>
      <c r="C14" s="121" t="s">
        <v>142</v>
      </c>
      <c r="D14" s="82" t="s">
        <v>69</v>
      </c>
      <c r="E14" s="83" t="s">
        <v>28</v>
      </c>
      <c r="F14" s="83" t="s">
        <v>28</v>
      </c>
      <c r="G14" s="83" t="s">
        <v>28</v>
      </c>
      <c r="H14" s="83" t="s">
        <v>28</v>
      </c>
      <c r="I14" s="84">
        <f>J14</f>
        <v>16797.752</v>
      </c>
      <c r="J14" s="97">
        <f>J16+J17</f>
        <v>16797.752</v>
      </c>
      <c r="K14" s="84">
        <f>K16+K17</f>
        <v>16797.752</v>
      </c>
      <c r="L14" s="84">
        <f>SUM(I14:K14)</f>
        <v>50393.256000000001</v>
      </c>
    </row>
    <row r="15" spans="1:12" s="20" customFormat="1" x14ac:dyDescent="0.25">
      <c r="A15" s="124"/>
      <c r="B15" s="121"/>
      <c r="C15" s="121"/>
      <c r="D15" s="82" t="s">
        <v>29</v>
      </c>
      <c r="E15" s="83"/>
      <c r="F15" s="83" t="s">
        <v>28</v>
      </c>
      <c r="G15" s="83" t="s">
        <v>28</v>
      </c>
      <c r="H15" s="83" t="s">
        <v>28</v>
      </c>
      <c r="I15" s="84"/>
      <c r="J15" s="97"/>
      <c r="K15" s="84"/>
      <c r="L15" s="84">
        <f>SUM(I15:K15)</f>
        <v>0</v>
      </c>
    </row>
    <row r="16" spans="1:12" s="20" customFormat="1" ht="31.5" x14ac:dyDescent="0.25">
      <c r="A16" s="124"/>
      <c r="B16" s="121"/>
      <c r="C16" s="121"/>
      <c r="D16" s="82" t="s">
        <v>59</v>
      </c>
      <c r="E16" s="83">
        <v>241</v>
      </c>
      <c r="F16" s="83" t="s">
        <v>28</v>
      </c>
      <c r="G16" s="83" t="s">
        <v>28</v>
      </c>
      <c r="H16" s="83" t="s">
        <v>28</v>
      </c>
      <c r="I16" s="84">
        <f>J16</f>
        <v>16797.752</v>
      </c>
      <c r="J16" s="97">
        <f>J20</f>
        <v>16797.752</v>
      </c>
      <c r="K16" s="84">
        <f>K20</f>
        <v>16797.752</v>
      </c>
      <c r="L16" s="84">
        <f>SUM(I16:K16)</f>
        <v>50393.256000000001</v>
      </c>
    </row>
    <row r="17" spans="1:12" s="20" customFormat="1" x14ac:dyDescent="0.25">
      <c r="A17" s="124"/>
      <c r="B17" s="121"/>
      <c r="C17" s="121"/>
      <c r="D17" s="82"/>
      <c r="E17" s="83"/>
      <c r="F17" s="83"/>
      <c r="G17" s="83"/>
      <c r="H17" s="83"/>
      <c r="I17" s="84"/>
      <c r="J17" s="97"/>
      <c r="K17" s="84"/>
      <c r="L17" s="84"/>
    </row>
    <row r="18" spans="1:12" s="20" customFormat="1" ht="94.5" x14ac:dyDescent="0.25">
      <c r="A18" s="122" t="s">
        <v>3</v>
      </c>
      <c r="B18" s="123" t="s">
        <v>15</v>
      </c>
      <c r="C18" s="123" t="s">
        <v>77</v>
      </c>
      <c r="D18" s="21" t="s">
        <v>32</v>
      </c>
      <c r="E18" s="17"/>
      <c r="F18" s="17" t="s">
        <v>28</v>
      </c>
      <c r="G18" s="17" t="s">
        <v>28</v>
      </c>
      <c r="H18" s="17" t="s">
        <v>28</v>
      </c>
      <c r="I18" s="84">
        <f>J18</f>
        <v>16797.752</v>
      </c>
      <c r="J18" s="75">
        <f>J20</f>
        <v>16797.752</v>
      </c>
      <c r="K18" s="28">
        <f>K20</f>
        <v>16797.752</v>
      </c>
      <c r="L18" s="28">
        <f>SUM(I18:K18)</f>
        <v>50393.256000000001</v>
      </c>
    </row>
    <row r="19" spans="1:12" s="20" customFormat="1" x14ac:dyDescent="0.25">
      <c r="A19" s="122"/>
      <c r="B19" s="123"/>
      <c r="C19" s="123"/>
      <c r="D19" s="21" t="s">
        <v>29</v>
      </c>
      <c r="E19" s="17"/>
      <c r="F19" s="17" t="s">
        <v>28</v>
      </c>
      <c r="G19" s="17" t="s">
        <v>28</v>
      </c>
      <c r="H19" s="17" t="s">
        <v>28</v>
      </c>
      <c r="I19" s="84"/>
      <c r="J19" s="75"/>
      <c r="K19" s="28"/>
      <c r="L19" s="75">
        <v>0</v>
      </c>
    </row>
    <row r="20" spans="1:12" s="20" customFormat="1" ht="31.5" x14ac:dyDescent="0.25">
      <c r="A20" s="122"/>
      <c r="B20" s="123"/>
      <c r="C20" s="123"/>
      <c r="D20" s="30" t="s">
        <v>59</v>
      </c>
      <c r="E20" s="17">
        <v>241</v>
      </c>
      <c r="F20" s="17" t="s">
        <v>28</v>
      </c>
      <c r="G20" s="17" t="s">
        <v>28</v>
      </c>
      <c r="H20" s="17" t="s">
        <v>28</v>
      </c>
      <c r="I20" s="84">
        <f>J20</f>
        <v>16797.752</v>
      </c>
      <c r="J20" s="75">
        <f>'пр к ПП1'!I24</f>
        <v>16797.752</v>
      </c>
      <c r="K20" s="28">
        <f>'пр к ПП1'!J24</f>
        <v>16797.752</v>
      </c>
      <c r="L20" s="28">
        <f>SUM(I20:K20)</f>
        <v>50393.256000000001</v>
      </c>
    </row>
  </sheetData>
  <mergeCells count="18">
    <mergeCell ref="B14:B17"/>
    <mergeCell ref="C14:C17"/>
    <mergeCell ref="A18:A20"/>
    <mergeCell ref="B18:B20"/>
    <mergeCell ref="C18:C20"/>
    <mergeCell ref="A14:A17"/>
    <mergeCell ref="J2:L2"/>
    <mergeCell ref="L11:L12"/>
    <mergeCell ref="A11:A12"/>
    <mergeCell ref="B11:B12"/>
    <mergeCell ref="C11:C12"/>
    <mergeCell ref="D11:D12"/>
    <mergeCell ref="E11:H11"/>
    <mergeCell ref="A5:L5"/>
    <mergeCell ref="A6:L6"/>
    <mergeCell ref="A7:L7"/>
    <mergeCell ref="A8:L8"/>
    <mergeCell ref="I9:K9"/>
  </mergeCells>
  <pageMargins left="0.78740157480314965" right="0.78740157480314965" top="1.1811023622047245" bottom="0.39370078740157483" header="0.31496062992125984" footer="0.31496062992125984"/>
  <pageSetup paperSize="9" scale="72" fitToHeight="0" orientation="landscape" r:id="rId1"/>
  <rowBreaks count="1" manualBreakCount="1">
    <brk id="1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29"/>
  <sheetViews>
    <sheetView tabSelected="1" zoomScaleNormal="100" zoomScaleSheetLayoutView="55" workbookViewId="0">
      <selection activeCell="J25" sqref="J25"/>
    </sheetView>
  </sheetViews>
  <sheetFormatPr defaultColWidth="9" defaultRowHeight="18.75" x14ac:dyDescent="0.3"/>
  <cols>
    <col min="1" max="1" width="5.375" style="23" customWidth="1"/>
    <col min="2" max="2" width="20.625" style="8" customWidth="1"/>
    <col min="3" max="3" width="22.25" style="8" customWidth="1"/>
    <col min="4" max="4" width="26.5" style="8" customWidth="1"/>
    <col min="5" max="5" width="13" style="8" bestFit="1" customWidth="1"/>
    <col min="6" max="6" width="18.625" style="8" bestFit="1" customWidth="1"/>
    <col min="7" max="7" width="13.375" style="8" bestFit="1" customWidth="1"/>
    <col min="8" max="8" width="18.125" style="8" bestFit="1" customWidth="1"/>
    <col min="9" max="9" width="9" style="8"/>
    <col min="10" max="10" width="17.875" style="27" bestFit="1" customWidth="1"/>
    <col min="11" max="11" width="16.625" style="8" customWidth="1"/>
    <col min="12" max="12" width="17.5" style="8" customWidth="1"/>
    <col min="13" max="13" width="9" style="8"/>
    <col min="14" max="14" width="16" style="8" bestFit="1" customWidth="1"/>
    <col min="15" max="16384" width="9" style="8"/>
  </cols>
  <sheetData>
    <row r="1" spans="1:14" x14ac:dyDescent="0.3">
      <c r="F1" s="13" t="s">
        <v>134</v>
      </c>
    </row>
    <row r="2" spans="1:14" ht="61.5" customHeight="1" x14ac:dyDescent="0.3">
      <c r="F2" s="103" t="s">
        <v>143</v>
      </c>
      <c r="G2" s="103"/>
      <c r="H2" s="103"/>
    </row>
    <row r="3" spans="1:14" x14ac:dyDescent="0.3">
      <c r="A3" s="14"/>
    </row>
    <row r="4" spans="1:14" x14ac:dyDescent="0.3">
      <c r="A4" s="14"/>
    </row>
    <row r="5" spans="1:14" x14ac:dyDescent="0.3">
      <c r="A5" s="104" t="s">
        <v>0</v>
      </c>
      <c r="B5" s="104"/>
      <c r="C5" s="104"/>
      <c r="D5" s="104"/>
      <c r="E5" s="104"/>
      <c r="F5" s="104"/>
      <c r="G5" s="104"/>
      <c r="H5" s="104"/>
    </row>
    <row r="6" spans="1:14" x14ac:dyDescent="0.3">
      <c r="A6" s="104" t="s">
        <v>38</v>
      </c>
      <c r="B6" s="104"/>
      <c r="C6" s="104"/>
      <c r="D6" s="104"/>
      <c r="E6" s="104"/>
      <c r="F6" s="104"/>
      <c r="G6" s="104"/>
      <c r="H6" s="104"/>
    </row>
    <row r="7" spans="1:14" x14ac:dyDescent="0.3">
      <c r="A7" s="104" t="s">
        <v>39</v>
      </c>
      <c r="B7" s="104"/>
      <c r="C7" s="104"/>
      <c r="D7" s="104"/>
      <c r="E7" s="104"/>
      <c r="F7" s="104"/>
      <c r="G7" s="104"/>
      <c r="H7" s="104"/>
    </row>
    <row r="8" spans="1:14" x14ac:dyDescent="0.3">
      <c r="A8" s="104" t="s">
        <v>40</v>
      </c>
      <c r="B8" s="104"/>
      <c r="C8" s="104"/>
      <c r="D8" s="104"/>
      <c r="E8" s="104"/>
      <c r="F8" s="104"/>
      <c r="G8" s="104"/>
      <c r="H8" s="104"/>
    </row>
    <row r="9" spans="1:14" x14ac:dyDescent="0.3">
      <c r="A9" s="104" t="s">
        <v>41</v>
      </c>
      <c r="B9" s="104"/>
      <c r="C9" s="104"/>
      <c r="D9" s="104"/>
      <c r="E9" s="104"/>
      <c r="F9" s="104"/>
      <c r="G9" s="104"/>
      <c r="H9" s="104"/>
    </row>
    <row r="10" spans="1:14" x14ac:dyDescent="0.3">
      <c r="A10" s="104" t="s">
        <v>42</v>
      </c>
      <c r="B10" s="104"/>
      <c r="C10" s="104"/>
      <c r="D10" s="104"/>
      <c r="E10" s="104"/>
      <c r="F10" s="104"/>
      <c r="G10" s="104"/>
      <c r="H10" s="104"/>
    </row>
    <row r="11" spans="1:14" x14ac:dyDescent="0.3">
      <c r="A11" s="14"/>
      <c r="E11" s="114"/>
      <c r="F11" s="114"/>
      <c r="G11" s="114"/>
    </row>
    <row r="12" spans="1:14" x14ac:dyDescent="0.3">
      <c r="E12" s="76"/>
      <c r="F12" s="76"/>
      <c r="G12" s="76"/>
      <c r="H12" s="7" t="s">
        <v>17</v>
      </c>
    </row>
    <row r="13" spans="1:14" ht="58.5" customHeight="1" x14ac:dyDescent="0.3">
      <c r="A13" s="98" t="s">
        <v>16</v>
      </c>
      <c r="B13" s="98" t="s">
        <v>30</v>
      </c>
      <c r="C13" s="98" t="s">
        <v>31</v>
      </c>
      <c r="D13" s="98" t="s">
        <v>35</v>
      </c>
      <c r="E13" s="96" t="s">
        <v>55</v>
      </c>
      <c r="F13" s="96" t="s">
        <v>150</v>
      </c>
      <c r="G13" s="70" t="s">
        <v>154</v>
      </c>
      <c r="H13" s="98" t="s">
        <v>22</v>
      </c>
      <c r="J13" s="68">
        <v>2014</v>
      </c>
      <c r="K13" s="8">
        <v>2015</v>
      </c>
      <c r="L13" s="8">
        <v>2016</v>
      </c>
    </row>
    <row r="14" spans="1:14" x14ac:dyDescent="0.3">
      <c r="A14" s="98"/>
      <c r="B14" s="98"/>
      <c r="C14" s="98"/>
      <c r="D14" s="98"/>
      <c r="E14" s="70" t="s">
        <v>27</v>
      </c>
      <c r="F14" s="70" t="s">
        <v>27</v>
      </c>
      <c r="G14" s="70" t="s">
        <v>27</v>
      </c>
      <c r="H14" s="98"/>
    </row>
    <row r="15" spans="1:14" x14ac:dyDescent="0.3">
      <c r="A15" s="70">
        <v>1</v>
      </c>
      <c r="B15" s="70">
        <v>2</v>
      </c>
      <c r="C15" s="70">
        <v>3</v>
      </c>
      <c r="D15" s="70">
        <v>4</v>
      </c>
      <c r="E15" s="70">
        <v>5</v>
      </c>
      <c r="F15" s="70">
        <v>6</v>
      </c>
      <c r="G15" s="70">
        <v>7</v>
      </c>
      <c r="H15" s="70">
        <v>8</v>
      </c>
    </row>
    <row r="16" spans="1:14" x14ac:dyDescent="0.3">
      <c r="A16" s="125">
        <v>1</v>
      </c>
      <c r="B16" s="126" t="s">
        <v>36</v>
      </c>
      <c r="C16" s="126" t="str">
        <f>'пр 4 к МП'!C14</f>
        <v>Развитие физической культуры, спорта в Туруханском районе</v>
      </c>
      <c r="D16" s="52" t="s">
        <v>34</v>
      </c>
      <c r="E16" s="26">
        <v>16797.752</v>
      </c>
      <c r="F16" s="26">
        <v>16797.752</v>
      </c>
      <c r="G16" s="26">
        <v>16797.752</v>
      </c>
      <c r="H16" s="26">
        <f t="shared" ref="H16:H23" si="0">SUM(E16:G16)</f>
        <v>50393.256000000001</v>
      </c>
      <c r="J16" s="27">
        <f>SUM(J19:J20)</f>
        <v>61774.067000000003</v>
      </c>
      <c r="K16" s="27">
        <f>SUM(K19:K20)</f>
        <v>7699.4860000000008</v>
      </c>
      <c r="L16" s="27">
        <f>SUM(L19:L20)</f>
        <v>24013.663</v>
      </c>
      <c r="N16" s="67">
        <f>SUM(N19:N20)</f>
        <v>143880.47200000001</v>
      </c>
    </row>
    <row r="17" spans="1:14" x14ac:dyDescent="0.3">
      <c r="A17" s="125"/>
      <c r="B17" s="126"/>
      <c r="C17" s="126"/>
      <c r="D17" s="52" t="s">
        <v>18</v>
      </c>
      <c r="E17" s="22"/>
      <c r="F17" s="22"/>
      <c r="G17" s="22"/>
      <c r="H17" s="22"/>
      <c r="N17" s="67"/>
    </row>
    <row r="18" spans="1:14" x14ac:dyDescent="0.3">
      <c r="A18" s="125"/>
      <c r="B18" s="126"/>
      <c r="C18" s="126"/>
      <c r="D18" s="9" t="s">
        <v>66</v>
      </c>
      <c r="E18" s="28">
        <v>0</v>
      </c>
      <c r="F18" s="28">
        <v>0</v>
      </c>
      <c r="G18" s="28">
        <v>0</v>
      </c>
      <c r="H18" s="22">
        <v>0</v>
      </c>
      <c r="N18" s="67"/>
    </row>
    <row r="19" spans="1:14" x14ac:dyDescent="0.3">
      <c r="A19" s="125"/>
      <c r="B19" s="126"/>
      <c r="C19" s="126"/>
      <c r="D19" s="52" t="s">
        <v>67</v>
      </c>
      <c r="E19" s="28">
        <v>0</v>
      </c>
      <c r="F19" s="28">
        <v>0</v>
      </c>
      <c r="G19" s="28">
        <v>0</v>
      </c>
      <c r="H19" s="22">
        <v>0</v>
      </c>
      <c r="J19" s="27">
        <v>711.15</v>
      </c>
      <c r="K19" s="8">
        <v>409</v>
      </c>
      <c r="L19" s="8">
        <v>6098.1</v>
      </c>
      <c r="N19" s="67">
        <f>SUM(H19:L19)</f>
        <v>7218.25</v>
      </c>
    </row>
    <row r="20" spans="1:14" x14ac:dyDescent="0.3">
      <c r="A20" s="125"/>
      <c r="B20" s="126"/>
      <c r="C20" s="126"/>
      <c r="D20" s="52" t="s">
        <v>37</v>
      </c>
      <c r="E20" s="26">
        <v>16797.752</v>
      </c>
      <c r="F20" s="26">
        <v>16797.752</v>
      </c>
      <c r="G20" s="26">
        <v>16797.752</v>
      </c>
      <c r="H20" s="22">
        <f t="shared" si="0"/>
        <v>50393.256000000001</v>
      </c>
      <c r="J20" s="27">
        <v>61062.917000000001</v>
      </c>
      <c r="K20" s="8">
        <v>7290.4860000000008</v>
      </c>
      <c r="L20" s="8">
        <v>17915.562999999998</v>
      </c>
      <c r="N20" s="67">
        <f>SUM(H20:L20)</f>
        <v>136662.22200000001</v>
      </c>
    </row>
    <row r="21" spans="1:14" ht="48" x14ac:dyDescent="0.3">
      <c r="A21" s="125"/>
      <c r="B21" s="126"/>
      <c r="C21" s="126"/>
      <c r="D21" s="10" t="s">
        <v>68</v>
      </c>
      <c r="E21" s="28">
        <v>0</v>
      </c>
      <c r="F21" s="28">
        <v>0</v>
      </c>
      <c r="G21" s="28">
        <v>0</v>
      </c>
      <c r="H21" s="22">
        <v>0</v>
      </c>
      <c r="N21" s="67"/>
    </row>
    <row r="22" spans="1:14" x14ac:dyDescent="0.3">
      <c r="A22" s="125"/>
      <c r="B22" s="126"/>
      <c r="C22" s="126"/>
      <c r="D22" s="52" t="s">
        <v>19</v>
      </c>
      <c r="E22" s="28">
        <v>0</v>
      </c>
      <c r="F22" s="28">
        <v>0</v>
      </c>
      <c r="G22" s="28">
        <v>0</v>
      </c>
      <c r="H22" s="22">
        <f t="shared" si="0"/>
        <v>0</v>
      </c>
    </row>
    <row r="23" spans="1:14" x14ac:dyDescent="0.3">
      <c r="A23" s="125" t="s">
        <v>3</v>
      </c>
      <c r="B23" s="126" t="s">
        <v>15</v>
      </c>
      <c r="C23" s="126" t="str">
        <f>'пр 4 к МП'!C18</f>
        <v>Развитие массовой физической культуры и спорта</v>
      </c>
      <c r="D23" s="52" t="s">
        <v>34</v>
      </c>
      <c r="E23" s="26">
        <v>16797.752</v>
      </c>
      <c r="F23" s="26">
        <v>16797.752</v>
      </c>
      <c r="G23" s="26">
        <v>16797.752</v>
      </c>
      <c r="H23" s="26">
        <f t="shared" si="0"/>
        <v>50393.256000000001</v>
      </c>
      <c r="J23" s="27">
        <f>J26+J27</f>
        <v>6135.4560000000001</v>
      </c>
      <c r="K23" s="27">
        <f>K26+K27</f>
        <v>4911.2879999999996</v>
      </c>
      <c r="L23" s="27">
        <f>L26+L27</f>
        <v>20787.813000000002</v>
      </c>
      <c r="N23" s="67">
        <f>SUM(H23:L23)</f>
        <v>82227.812999999995</v>
      </c>
    </row>
    <row r="24" spans="1:14" x14ac:dyDescent="0.3">
      <c r="A24" s="125"/>
      <c r="B24" s="126"/>
      <c r="C24" s="126"/>
      <c r="D24" s="52" t="s">
        <v>18</v>
      </c>
      <c r="E24" s="28"/>
      <c r="F24" s="28"/>
      <c r="G24" s="28"/>
      <c r="H24" s="28"/>
    </row>
    <row r="25" spans="1:14" x14ac:dyDescent="0.3">
      <c r="A25" s="125"/>
      <c r="B25" s="126"/>
      <c r="C25" s="126"/>
      <c r="D25" s="9" t="s">
        <v>66</v>
      </c>
      <c r="E25" s="28">
        <v>0</v>
      </c>
      <c r="F25" s="28">
        <v>0</v>
      </c>
      <c r="G25" s="28">
        <v>0</v>
      </c>
      <c r="H25" s="28">
        <f>SUM(E25:G25)</f>
        <v>0</v>
      </c>
    </row>
    <row r="26" spans="1:14" x14ac:dyDescent="0.3">
      <c r="A26" s="125"/>
      <c r="B26" s="126"/>
      <c r="C26" s="126"/>
      <c r="D26" s="52" t="s">
        <v>67</v>
      </c>
      <c r="E26" s="28">
        <v>0</v>
      </c>
      <c r="F26" s="28">
        <v>0</v>
      </c>
      <c r="G26" s="28">
        <v>0</v>
      </c>
      <c r="H26" s="28">
        <f>SUM(E26:G26)</f>
        <v>0</v>
      </c>
      <c r="L26" s="69">
        <v>4936.5</v>
      </c>
      <c r="N26" s="67">
        <f>SUM(H26:L26)</f>
        <v>4936.5</v>
      </c>
    </row>
    <row r="27" spans="1:14" x14ac:dyDescent="0.3">
      <c r="A27" s="125"/>
      <c r="B27" s="126"/>
      <c r="C27" s="126"/>
      <c r="D27" s="52" t="s">
        <v>37</v>
      </c>
      <c r="E27" s="26">
        <v>16797.752</v>
      </c>
      <c r="F27" s="26">
        <v>16797.752</v>
      </c>
      <c r="G27" s="26">
        <v>16797.752</v>
      </c>
      <c r="H27" s="28">
        <f>SUM(E27:G27)</f>
        <v>50393.256000000001</v>
      </c>
      <c r="J27" s="27">
        <v>6135.4560000000001</v>
      </c>
      <c r="K27" s="8">
        <v>4911.2879999999996</v>
      </c>
      <c r="L27" s="8">
        <v>15851.313</v>
      </c>
      <c r="N27" s="67">
        <f>SUM(H27:L27)</f>
        <v>77291.312999999995</v>
      </c>
    </row>
    <row r="28" spans="1:14" ht="48" x14ac:dyDescent="0.3">
      <c r="A28" s="125"/>
      <c r="B28" s="126"/>
      <c r="C28" s="126"/>
      <c r="D28" s="10" t="s">
        <v>68</v>
      </c>
      <c r="E28" s="28">
        <v>0</v>
      </c>
      <c r="F28" s="28">
        <v>0</v>
      </c>
      <c r="G28" s="28">
        <v>0</v>
      </c>
      <c r="H28" s="28">
        <f>SUM(E28:G28)</f>
        <v>0</v>
      </c>
    </row>
    <row r="29" spans="1:14" x14ac:dyDescent="0.3">
      <c r="A29" s="125"/>
      <c r="B29" s="126"/>
      <c r="C29" s="126"/>
      <c r="D29" s="52" t="s">
        <v>19</v>
      </c>
      <c r="E29" s="28">
        <v>0</v>
      </c>
      <c r="F29" s="28">
        <v>0</v>
      </c>
      <c r="G29" s="28">
        <v>0</v>
      </c>
      <c r="H29" s="28">
        <f>SUM(E29:G29)</f>
        <v>0</v>
      </c>
    </row>
  </sheetData>
  <mergeCells count="19">
    <mergeCell ref="F2:H2"/>
    <mergeCell ref="A5:H5"/>
    <mergeCell ref="A6:H6"/>
    <mergeCell ref="A7:H7"/>
    <mergeCell ref="A8:H8"/>
    <mergeCell ref="A9:H9"/>
    <mergeCell ref="A23:A29"/>
    <mergeCell ref="B23:B29"/>
    <mergeCell ref="C23:C29"/>
    <mergeCell ref="A13:A14"/>
    <mergeCell ref="B13:B14"/>
    <mergeCell ref="C13:C14"/>
    <mergeCell ref="D13:D14"/>
    <mergeCell ref="A10:H10"/>
    <mergeCell ref="H13:H14"/>
    <mergeCell ref="A16:A22"/>
    <mergeCell ref="B16:B22"/>
    <mergeCell ref="C16:C22"/>
    <mergeCell ref="E11:G11"/>
  </mergeCells>
  <pageMargins left="0.78740157480314965" right="0.78740157480314965" top="1.1811023622047245" bottom="0.39370078740157483" header="0.31496062992125984" footer="0.31496062992125984"/>
  <pageSetup paperSize="9" scale="87" fitToHeight="0" orientation="landscape" r:id="rId1"/>
  <rowBreaks count="1" manualBreakCount="1">
    <brk id="22" max="10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10</vt:i4>
      </vt:variant>
    </vt:vector>
  </HeadingPairs>
  <TitlesOfParts>
    <vt:vector size="16" baseType="lpstr">
      <vt:lpstr>пр к пасп</vt:lpstr>
      <vt:lpstr>пр к пасп ПП1</vt:lpstr>
      <vt:lpstr>пр к ПП1</vt:lpstr>
      <vt:lpstr>пр 3 к МП</vt:lpstr>
      <vt:lpstr>пр 4 к МП</vt:lpstr>
      <vt:lpstr>пр 5 к МП</vt:lpstr>
      <vt:lpstr>'пр 3 к МП'!Заголовки_для_печати</vt:lpstr>
      <vt:lpstr>'пр 4 к МП'!Заголовки_для_печати</vt:lpstr>
      <vt:lpstr>'пр 5 к МП'!Заголовки_для_печати</vt:lpstr>
      <vt:lpstr>'пр к пасп'!Заголовки_для_печати</vt:lpstr>
      <vt:lpstr>'пр к пасп ПП1'!Заголовки_для_печати</vt:lpstr>
      <vt:lpstr>'пр к ПП1'!Заголовки_для_печати</vt:lpstr>
      <vt:lpstr>'пр 5 к МП'!Область_печати</vt:lpstr>
      <vt:lpstr>'пр к пасп'!Область_печати</vt:lpstr>
      <vt:lpstr>'пр к пасп ПП1'!Область_печати</vt:lpstr>
      <vt:lpstr>'пр к ПП1'!Область_печати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Пользователь Windows</cp:lastModifiedBy>
  <cp:lastPrinted>2019-11-14T09:21:39Z</cp:lastPrinted>
  <dcterms:created xsi:type="dcterms:W3CDTF">2016-10-20T04:37:12Z</dcterms:created>
  <dcterms:modified xsi:type="dcterms:W3CDTF">2019-11-14T09:22:02Z</dcterms:modified>
</cp:coreProperties>
</file>