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Муниципальные программы проекты на 2020-2022 год\873-п 13  антитеррор\"/>
    </mc:Choice>
  </mc:AlternateContent>
  <bookViews>
    <workbookView xWindow="0" yWindow="0" windowWidth="21570" windowHeight="8160" tabRatio="752" activeTab="7"/>
  </bookViews>
  <sheets>
    <sheet name="пр к пасп" sheetId="2" r:id="rId1"/>
    <sheet name="пр к пасп ПП1" sheetId="7" r:id="rId2"/>
    <sheet name="пр к ПП1" sheetId="8" r:id="rId3"/>
    <sheet name="пр к пасп ПП2" sheetId="18" r:id="rId4"/>
    <sheet name="пр к ПП2" sheetId="15" r:id="rId5"/>
    <sheet name="пр 3 к МП" sheetId="3" r:id="rId6"/>
    <sheet name="пр 4 к МП" sheetId="5" r:id="rId7"/>
    <sheet name="пр 5 к МП" sheetId="6" r:id="rId8"/>
  </sheets>
  <definedNames>
    <definedName name="_xlnm._FilterDatabase" localSheetId="2" hidden="1">'пр к ПП1'!$A$11:$N$17</definedName>
    <definedName name="_xlnm._FilterDatabase" localSheetId="4" hidden="1">'пр к ПП2'!$A$11:$N$16</definedName>
    <definedName name="_xlnm.Print_Titles" localSheetId="5">'пр 3 к МП'!$10:$11</definedName>
    <definedName name="_xlnm.Print_Titles" localSheetId="6">'пр 4 к МП'!$13:$15</definedName>
    <definedName name="_xlnm.Print_Titles" localSheetId="7">'пр 5 к МП'!$14:$16</definedName>
    <definedName name="_xlnm.Print_Titles" localSheetId="0">'пр к пасп'!$16:$19</definedName>
    <definedName name="_xlnm.Print_Titles" localSheetId="1">'пр к пасп ПП1'!$12:$14</definedName>
    <definedName name="_xlnm.Print_Titles" localSheetId="3">'пр к пасп ПП2'!$11:$13</definedName>
    <definedName name="_xlnm.Print_Area" localSheetId="5">'пр 3 к МП'!$A$1:$E$19</definedName>
    <definedName name="_xlnm.Print_Area" localSheetId="7">'пр 5 к МП'!$A$1:$M$37</definedName>
    <definedName name="_xlnm.Print_Area" localSheetId="0">'пр к пасп'!$A$1:$K$24</definedName>
    <definedName name="_xlnm.Print_Area" localSheetId="1">'пр к пасп ПП1'!$A$1:$I$18</definedName>
    <definedName name="_xlnm.Print_Area" localSheetId="3">'пр к пасп ПП2'!$A$1:$I$16</definedName>
    <definedName name="_xlnm.Print_Area" localSheetId="2">'пр к ПП1'!$A$1:$N$19</definedName>
    <definedName name="_xlnm.Print_Area" localSheetId="4">'пр к ПП2'!$A$1:$N$17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5" l="1"/>
  <c r="N18" i="5"/>
  <c r="N16" i="5"/>
  <c r="M16" i="5"/>
  <c r="L16" i="5"/>
  <c r="K16" i="5"/>
  <c r="J16" i="5"/>
  <c r="M17" i="6"/>
  <c r="M21" i="6"/>
  <c r="M34" i="6" l="1"/>
  <c r="M33" i="6"/>
  <c r="M27" i="6"/>
  <c r="O27" i="6"/>
  <c r="M26" i="6"/>
  <c r="O24" i="6"/>
  <c r="O28" i="6"/>
  <c r="N24" i="5"/>
  <c r="N22" i="5"/>
  <c r="N21" i="5"/>
  <c r="L18" i="5" l="1"/>
  <c r="K18" i="5"/>
  <c r="J18" i="5"/>
  <c r="I18" i="5"/>
  <c r="I16" i="5" s="1"/>
  <c r="H17" i="15" l="1"/>
  <c r="O35" i="6" l="1"/>
  <c r="N20" i="5" l="1"/>
  <c r="G23" i="6" l="1"/>
  <c r="F23" i="6"/>
  <c r="E23" i="6"/>
  <c r="G22" i="6"/>
  <c r="F22" i="6"/>
  <c r="E22" i="6"/>
  <c r="G21" i="6"/>
  <c r="F21" i="6"/>
  <c r="E21" i="6"/>
  <c r="O21" i="6" s="1"/>
  <c r="G20" i="6"/>
  <c r="F20" i="6"/>
  <c r="E20" i="6"/>
  <c r="G19" i="6"/>
  <c r="F19" i="6"/>
  <c r="E19" i="6"/>
  <c r="G31" i="6" l="1"/>
  <c r="F31" i="6"/>
  <c r="E31" i="6"/>
  <c r="O31" i="6" s="1"/>
  <c r="G24" i="6"/>
  <c r="F24" i="6"/>
  <c r="E24" i="6"/>
  <c r="E17" i="6" l="1"/>
  <c r="O17" i="6" s="1"/>
  <c r="G17" i="6"/>
  <c r="F17" i="6"/>
  <c r="I3" i="6"/>
  <c r="M37" i="6" l="1"/>
  <c r="M36" i="6"/>
  <c r="M30" i="6"/>
  <c r="M29" i="6"/>
  <c r="C31" i="6"/>
  <c r="C24" i="6"/>
  <c r="C17" i="6"/>
  <c r="N17" i="5"/>
  <c r="N23" i="5"/>
  <c r="O20" i="6" l="1"/>
  <c r="H19" i="8"/>
  <c r="J17" i="15" l="1"/>
  <c r="I17" i="15"/>
</calcChain>
</file>

<file path=xl/sharedStrings.xml><?xml version="1.0" encoding="utf-8"?>
<sst xmlns="http://schemas.openxmlformats.org/spreadsheetml/2006/main" count="280" uniqueCount="137">
  <si>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</si>
  <si>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</si>
  <si>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</si>
  <si>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</si>
  <si>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</si>
  <si>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</si>
  <si>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</si>
  <si>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</si>
  <si>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</si>
  <si>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</si>
  <si>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</si>
  <si>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</si>
  <si>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</si>
  <si>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</si>
  <si>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</si>
  <si>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</si>
  <si>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</si>
  <si>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</si>
  <si>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</si>
  <si>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</si>
  <si>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</si>
  <si>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</si>
  <si>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</si>
  <si>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</si>
  <si>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</si>
  <si>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</si>
  <si>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</si>
  <si>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</si>
  <si>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</si>
  <si>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</si>
  <si>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</si>
  <si>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</si>
  <si>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</si>
  <si>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</si>
  <si>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</si>
  <si>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</si>
  <si>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</si>
  <si>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</si>
  <si>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</si>
  <si>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</si>
  <si>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</si>
  <si>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</si>
  <si>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</si>
  <si>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</si>
  <si>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</si>
  <si>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</si>
  <si>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</si>
  <si>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</si>
  <si>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</si>
  <si>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2018 год</t>
  </si>
  <si>
    <t>2019 год</t>
  </si>
  <si>
    <t>2020 год</t>
  </si>
  <si>
    <t>1.2.</t>
  </si>
  <si>
    <t>2.1.</t>
  </si>
  <si>
    <t>Подпрограмма 2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</si>
  <si>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</si>
  <si>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</si>
  <si>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</si>
  <si>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</si>
  <si>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</si>
  <si>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</si>
  <si>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</si>
  <si>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Итого по подпрограмме</t>
  </si>
  <si>
    <t>1.1.1.</t>
  </si>
  <si>
    <t>2.1.1.</t>
  </si>
  <si>
    <t>Приложение № 5</t>
  </si>
  <si>
    <t>заполнить пр 5 к МП</t>
  </si>
  <si>
    <t>всего расходные обязательства по подпрограмме</t>
  </si>
  <si>
    <t>Приложение № 4</t>
  </si>
  <si>
    <t>Приложение №1</t>
  </si>
  <si>
    <t>шт.</t>
  </si>
  <si>
    <t>Количество человек вошедших в составы  общественных организаций, участвующих в охране общественного порядка (в качестве народных дружинников)</t>
  </si>
  <si>
    <t>чел.</t>
  </si>
  <si>
    <t>Цель: Профилактика терроризма и экстремизма, повышение антитеррористической защищенности и защита жизни граждан на территории Туруханского района</t>
  </si>
  <si>
    <t>Цель: Повышение эфективности профилактики правонарушений и преступлений общественного порядка и обеспечение общественной безопасности на территории Туруханского района</t>
  </si>
  <si>
    <t>Количество организаций, учреждений обеспеченных плакатами, памятками и другой печатной продукций по профилактике терроризма на территории Туруханского района</t>
  </si>
  <si>
    <t>0</t>
  </si>
  <si>
    <t>2</t>
  </si>
  <si>
    <t>4</t>
  </si>
  <si>
    <t>6</t>
  </si>
  <si>
    <t>16</t>
  </si>
  <si>
    <t>26</t>
  </si>
  <si>
    <t>«Профилактика правонарушений, укрепление общественного порядка и общественной безопасности»</t>
  </si>
  <si>
    <t>Цель: Повышение эффективности профилактики правонарушений, укрепление общественного порядка и общественной безопасности на территории Туруханского района</t>
  </si>
  <si>
    <t>Задача: Информирование жителей Туруханского района по вопросам противодействия терроризму</t>
  </si>
  <si>
    <t>Задача: Создание условий по снижению уровня правонарушений, совершаемых на территории Туруханского района</t>
  </si>
  <si>
    <t>Субсидии общественной организации, участвующей в охране общественного порядка, на материально-техническое обеспечение</t>
  </si>
  <si>
    <t>Материальное стимулирование деятельности народных дружинников</t>
  </si>
  <si>
    <t>мероприятий подпрограммы 1 «Профилактика правонарушений, укрепление общественного порядка и общественной безопасности»</t>
  </si>
  <si>
    <t>Приложение №2
к подпрограмме 1 «Профилактика правонарушений, укрепление общественного порядка и общественной безопасности»</t>
  </si>
  <si>
    <t>Приложение № 1
к паспорту подпрограммы 1 «Профилактика правонарушений, укрепление общественного порядка и общественной безопасности»</t>
  </si>
  <si>
    <t>к паспорту муниципальной  программы Туруханского района "Профилактика правонарушений и антитеррористическая защищенность на территории Туруханского района"</t>
  </si>
  <si>
    <t>Приложение № 1
к паспорту подпрограммы 2 «Профилактика терроризма, минимизация и ликвидация последствий его проявления»</t>
  </si>
  <si>
    <t>и значения показателей результативности подпрограммы 2 
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</si>
  <si>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</si>
  <si>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мероприятий подпрограммы 2 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</si>
  <si>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проживающих на территории Туруханского района, а также повышение антитеррористической защищенности граждан на территории Туруханского района</t>
  </si>
  <si>
    <t>Приобретение изготовленных плакатов, памяток и другой печатной продукции для учреждений, организаций по профилактике терроризма</t>
  </si>
  <si>
    <t>Увеличение количества организаций, учреждений обеспеченных плакатами, памятками и другой печатной продукций по профилактике терроризма на территории Туруханского района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</si>
  <si>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района"</t>
  </si>
  <si>
    <t>"Профилактика правонарушений и антитеррористичоская защищенность на территории Туруханского района)</t>
  </si>
  <si>
    <t>Цель муниципальной программы Туруханского района: Повышение профилактики правонарушений и преступлений общественного порядка и обеспечение общественной безопасности</t>
  </si>
  <si>
    <t>Подпрограмма 1 "Профилактика правонарушений, укрепление общественного порядка и общественной безопасности"</t>
  </si>
  <si>
    <t>Цель муниципальной программы Туруханского района: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</si>
  <si>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Подпрограмма 2 "Профилактика терроризма, минимизация и ликвидация последствий его проявления")</t>
  </si>
  <si>
    <t>к муниципальной программе Туруханского района "Профилактика правонарушений и антитеррористическая защищенности"</t>
  </si>
  <si>
    <t>Профилактика правонарушений и антитеррористической защищенности на территории Туруханского района</t>
  </si>
  <si>
    <t>Профилактика правонарушений, укрепление общественного порядка и общественной безопасности</t>
  </si>
  <si>
    <t>Профилактика терроризма, минимизация и ликвидация последствий его проявления</t>
  </si>
  <si>
    <t>администрация Туруханского района</t>
  </si>
  <si>
    <t>распоряжение</t>
  </si>
  <si>
    <t>Подготовка нормативно-правовых актов, определяющих порядок для финансирования мероприятий направленных на укрепление общественного порядка и общественной безопасности на территории Туруханского района</t>
  </si>
  <si>
    <t xml:space="preserve">Подготовка нормативно-правовых актов, определяющих порядок для финансирования мероприятий направленных профилактику терроризма, минимизацию и ликвидацию последствий его проявления на территории Туруханского района </t>
  </si>
  <si>
    <t xml:space="preserve">Администрация Туруханского района </t>
  </si>
  <si>
    <t>1320083790</t>
  </si>
  <si>
    <t>Количество установленных видеокамер в населенных пунктах</t>
  </si>
  <si>
    <t>2021 год</t>
  </si>
  <si>
    <t>2025-2030</t>
  </si>
  <si>
    <t>8</t>
  </si>
  <si>
    <t>Количество установленных видеокамер внаселенных пунктах Туруханского района</t>
  </si>
  <si>
    <t>1.3.</t>
  </si>
  <si>
    <t>Приобретение и установка систем видеонаблюдения</t>
  </si>
  <si>
    <t>2017 год</t>
  </si>
  <si>
    <t>Год, предшествующий реализации программы</t>
  </si>
  <si>
    <t>Годы реализации муниципальной программы</t>
  </si>
  <si>
    <t>Задача: Создать условий по снижению уровня правонарушений, совершаемых на территории Туруханского района</t>
  </si>
  <si>
    <t>Приложение № 2
к подпрограмме 2 «Профилактика терроризма, минимизация и ликвидация последствий его проявления»</t>
  </si>
  <si>
    <t>Задача муниципальной программы Туруханского района: Создать условия по снижению уровня правонарушений, совершаемых на территории Туруханского района</t>
  </si>
  <si>
    <t>Задача муниципальной программы Туруханского района: Информировать жителей Туруханского района по вопросам противодействия терроризму</t>
  </si>
  <si>
    <t>0314</t>
  </si>
  <si>
    <t>Приложение № 3</t>
  </si>
  <si>
    <t>20</t>
  </si>
  <si>
    <t>Недопущение роста совершаемых преступлений на улицах с. Туруханск и г. Игарка</t>
  </si>
  <si>
    <t>2022 год</t>
  </si>
  <si>
    <t xml:space="preserve">2022-2025 </t>
  </si>
  <si>
    <t>10</t>
  </si>
  <si>
    <t>до декабря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</si>
</sst>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.000_р_._-;\-* #,##0.000_р_._-;_-* &quot;-&quot;???_р_._-;_-@_-"/>
    <numFmt numFmtId="168" formatCode="#,##0.000_ ;\-#,##0.000\ "/>
  </numFmts>
  <fonts count="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Alignme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/>
    <xf numFmtId="164" fontId="4" fillId="3" borderId="1" xfId="2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165" fontId="6" fillId="3" borderId="1" xfId="2" applyNumberFormat="1" applyFont="1" applyFill="1" applyBorder="1" applyAlignment="1">
      <alignment vertical="center" wrapText="1"/>
    </xf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3" borderId="1" xfId="2" applyNumberFormat="1" applyFont="1" applyFill="1" applyBorder="1" applyAlignment="1">
      <alignment vertical="center" wrapText="1"/>
    </xf>
    <xf numFmtId="165" fontId="4" fillId="0" borderId="1" xfId="2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vertical="center" wrapText="1"/>
    </xf>
    <xf numFmtId="165" fontId="2" fillId="3" borderId="1" xfId="2" applyNumberFormat="1" applyFont="1" applyFill="1" applyBorder="1" applyAlignment="1">
      <alignment wrapText="1"/>
    </xf>
    <xf numFmtId="165" fontId="2" fillId="0" borderId="1" xfId="2" applyNumberFormat="1" applyFont="1" applyBorder="1" applyAlignment="1">
      <alignment vertical="center" wrapText="1"/>
    </xf>
    <xf numFmtId="165" fontId="2" fillId="0" borderId="1" xfId="2" applyNumberFormat="1" applyFont="1" applyBorder="1" applyAlignment="1">
      <alignment horizontal="left" vertical="center" wrapText="1"/>
    </xf>
    <xf numFmtId="165" fontId="6" fillId="0" borderId="1" xfId="2" applyNumberFormat="1" applyFont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horizontal="left" vertical="center" wrapText="1"/>
    </xf>
    <xf numFmtId="165" fontId="4" fillId="2" borderId="1" xfId="2" applyNumberFormat="1" applyFont="1" applyFill="1" applyBorder="1" applyAlignment="1">
      <alignment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vertical="center" wrapText="1"/>
    </xf>
    <xf numFmtId="167" fontId="4" fillId="0" borderId="1" xfId="2" applyNumberFormat="1" applyFont="1" applyBorder="1" applyAlignment="1">
      <alignment vertical="center" wrapText="1"/>
    </xf>
    <xf numFmtId="167" fontId="6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4" fillId="0" borderId="1" xfId="2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0" fontId="3" fillId="0" borderId="0" xfId="0" applyFont="1" applyAlignment="1">
      <alignment horizontal="left" vertical="top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top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L25"/>
  <sheetViews>
    <sheetView zoomScale="70" zoomScaleNormal="70" zoomScaleSheetLayoutView="85" workbookViewId="0">
      <selection activeCell="A5" sqref="A3:XFD5"/>
    </sheetView>
  </sheetViews>
  <sheetFormatPr defaultRowHeight="15.75" x14ac:dyDescent="0.25"/>
  <cols>
    <col min="1" max="1" width="6.375" style="6" customWidth="1"/>
    <col min="2" max="2" width="24.375" style="1" customWidth="1"/>
    <col min="3" max="4" width="11.75" style="1" customWidth="1"/>
    <col min="5" max="5" width="13.25" style="1" customWidth="1"/>
    <col min="6" max="9" width="10.25" style="1" customWidth="1"/>
    <col min="10" max="11" width="14.875" style="1" customWidth="1"/>
    <col min="12" max="16384" width="9" style="1"/>
  </cols>
  <sheetData>
    <row r="3" spans="1:11" ht="18.75" x14ac:dyDescent="0.3">
      <c r="H3" s="122"/>
      <c r="I3" s="122"/>
      <c r="J3" s="122"/>
      <c r="K3" s="122"/>
    </row>
    <row r="4" spans="1:11" ht="18.75" x14ac:dyDescent="0.3">
      <c r="H4" s="122"/>
      <c r="I4" s="122"/>
      <c r="J4" s="122"/>
      <c r="K4" s="122"/>
    </row>
    <row r="5" spans="1:11" ht="18.75" x14ac:dyDescent="0.3">
      <c r="H5" s="122"/>
      <c r="I5" s="122"/>
      <c r="J5" s="122"/>
      <c r="K5" s="122"/>
    </row>
    <row r="7" spans="1:11" ht="18.75" x14ac:dyDescent="0.25">
      <c r="H7" s="5" t="s">
        <v>69</v>
      </c>
      <c r="I7" s="5"/>
      <c r="J7" s="50"/>
      <c r="K7" s="50"/>
    </row>
    <row r="8" spans="1:11" ht="100.5" customHeight="1" x14ac:dyDescent="0.25">
      <c r="H8" s="123" t="s">
        <v>91</v>
      </c>
      <c r="I8" s="123"/>
      <c r="J8" s="123"/>
      <c r="K8" s="123"/>
    </row>
    <row r="11" spans="1:11" ht="18.75" x14ac:dyDescent="0.25">
      <c r="A11" s="115" t="s">
        <v>1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</row>
    <row r="12" spans="1:11" ht="18.75" x14ac:dyDescent="0.25">
      <c r="A12" s="115" t="s">
        <v>8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</row>
    <row r="13" spans="1:11" ht="18.75" x14ac:dyDescent="0.25">
      <c r="A13" s="115" t="s">
        <v>6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</row>
    <row r="14" spans="1:11" ht="18.75" x14ac:dyDescent="0.25">
      <c r="A14" s="115" t="s">
        <v>7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</row>
    <row r="15" spans="1:11" ht="18.75" x14ac:dyDescent="0.25">
      <c r="A15" s="2"/>
    </row>
    <row r="16" spans="1:11" ht="80.25" customHeight="1" x14ac:dyDescent="0.25">
      <c r="A16" s="118" t="s">
        <v>17</v>
      </c>
      <c r="B16" s="118" t="s">
        <v>4</v>
      </c>
      <c r="C16" s="118" t="s">
        <v>2</v>
      </c>
      <c r="D16" s="101" t="s">
        <v>123</v>
      </c>
      <c r="E16" s="118" t="s">
        <v>124</v>
      </c>
      <c r="F16" s="118"/>
      <c r="G16" s="118"/>
      <c r="H16" s="118"/>
      <c r="I16" s="118"/>
      <c r="J16" s="118"/>
      <c r="K16" s="118"/>
    </row>
    <row r="17" spans="1:12" ht="95.25" customHeight="1" x14ac:dyDescent="0.25">
      <c r="A17" s="118"/>
      <c r="B17" s="118"/>
      <c r="C17" s="118"/>
      <c r="D17" s="119" t="s">
        <v>122</v>
      </c>
      <c r="E17" s="118" t="s">
        <v>49</v>
      </c>
      <c r="F17" s="118" t="s">
        <v>50</v>
      </c>
      <c r="G17" s="119" t="s">
        <v>51</v>
      </c>
      <c r="H17" s="118" t="s">
        <v>116</v>
      </c>
      <c r="I17" s="119" t="s">
        <v>133</v>
      </c>
      <c r="J17" s="118" t="s">
        <v>5</v>
      </c>
      <c r="K17" s="118"/>
    </row>
    <row r="18" spans="1:12" x14ac:dyDescent="0.25">
      <c r="A18" s="118"/>
      <c r="B18" s="118"/>
      <c r="C18" s="118"/>
      <c r="D18" s="120"/>
      <c r="E18" s="118"/>
      <c r="F18" s="118"/>
      <c r="G18" s="120"/>
      <c r="H18" s="118"/>
      <c r="I18" s="121"/>
      <c r="J18" s="87" t="s">
        <v>134</v>
      </c>
      <c r="K18" s="87" t="s">
        <v>117</v>
      </c>
    </row>
    <row r="19" spans="1:12" x14ac:dyDescent="0.25">
      <c r="A19" s="17">
        <v>1</v>
      </c>
      <c r="B19" s="17">
        <v>2</v>
      </c>
      <c r="C19" s="17">
        <v>3</v>
      </c>
      <c r="D19" s="101">
        <v>4</v>
      </c>
      <c r="E19" s="81">
        <v>5</v>
      </c>
      <c r="F19" s="81">
        <v>6</v>
      </c>
      <c r="G19" s="93">
        <v>7</v>
      </c>
      <c r="H19" s="81">
        <v>8</v>
      </c>
      <c r="I19" s="109">
        <v>9</v>
      </c>
      <c r="J19" s="81">
        <v>10</v>
      </c>
      <c r="K19" s="81">
        <v>11</v>
      </c>
    </row>
    <row r="20" spans="1:12" s="52" customFormat="1" ht="30.75" customHeight="1" x14ac:dyDescent="0.25">
      <c r="A20" s="35">
        <v>1</v>
      </c>
      <c r="B20" s="116" t="s">
        <v>74</v>
      </c>
      <c r="C20" s="116"/>
      <c r="D20" s="116"/>
      <c r="E20" s="116"/>
      <c r="F20" s="116"/>
      <c r="G20" s="116"/>
      <c r="H20" s="116"/>
      <c r="I20" s="116"/>
      <c r="J20" s="116"/>
      <c r="K20" s="116"/>
      <c r="L20" s="52" t="s">
        <v>66</v>
      </c>
    </row>
    <row r="21" spans="1:12" s="52" customFormat="1" ht="129.75" customHeight="1" x14ac:dyDescent="0.25">
      <c r="A21" s="79" t="s">
        <v>3</v>
      </c>
      <c r="B21" s="80" t="s">
        <v>71</v>
      </c>
      <c r="C21" s="69" t="s">
        <v>72</v>
      </c>
      <c r="D21" s="102">
        <v>0</v>
      </c>
      <c r="E21" s="98" t="s">
        <v>78</v>
      </c>
      <c r="F21" s="94">
        <v>0</v>
      </c>
      <c r="G21" s="94">
        <v>0</v>
      </c>
      <c r="H21" s="94">
        <v>0</v>
      </c>
      <c r="I21" s="110">
        <v>0</v>
      </c>
      <c r="J21" s="94">
        <v>0</v>
      </c>
      <c r="K21" s="94">
        <v>0</v>
      </c>
    </row>
    <row r="22" spans="1:12" s="52" customFormat="1" ht="129.75" customHeight="1" x14ac:dyDescent="0.25">
      <c r="A22" s="79" t="s">
        <v>52</v>
      </c>
      <c r="B22" s="82" t="s">
        <v>115</v>
      </c>
      <c r="C22" s="94" t="s">
        <v>70</v>
      </c>
      <c r="D22" s="102">
        <v>0</v>
      </c>
      <c r="E22" s="98" t="s">
        <v>76</v>
      </c>
      <c r="F22" s="94">
        <v>20</v>
      </c>
      <c r="G22" s="94">
        <v>20</v>
      </c>
      <c r="H22" s="94">
        <v>20</v>
      </c>
      <c r="I22" s="110">
        <v>20</v>
      </c>
      <c r="J22" s="94">
        <v>0</v>
      </c>
      <c r="K22" s="94">
        <v>0</v>
      </c>
    </row>
    <row r="23" spans="1:12" ht="38.25" customHeight="1" x14ac:dyDescent="0.25">
      <c r="A23" s="17">
        <v>2</v>
      </c>
      <c r="B23" s="117" t="s">
        <v>73</v>
      </c>
      <c r="C23" s="117"/>
      <c r="D23" s="117"/>
      <c r="E23" s="117"/>
      <c r="F23" s="117"/>
      <c r="G23" s="117"/>
      <c r="H23" s="117"/>
      <c r="I23" s="117"/>
      <c r="J23" s="117"/>
      <c r="K23" s="117"/>
      <c r="L23" s="52" t="s">
        <v>66</v>
      </c>
    </row>
    <row r="24" spans="1:12" s="52" customFormat="1" ht="131.25" customHeight="1" x14ac:dyDescent="0.25">
      <c r="A24" s="51" t="s">
        <v>52</v>
      </c>
      <c r="B24" s="34" t="s">
        <v>75</v>
      </c>
      <c r="C24" s="35" t="s">
        <v>70</v>
      </c>
      <c r="D24" s="102">
        <v>0</v>
      </c>
      <c r="E24" s="98" t="s">
        <v>77</v>
      </c>
      <c r="F24" s="98" t="s">
        <v>78</v>
      </c>
      <c r="G24" s="98" t="s">
        <v>79</v>
      </c>
      <c r="H24" s="98" t="s">
        <v>118</v>
      </c>
      <c r="I24" s="98" t="s">
        <v>135</v>
      </c>
      <c r="J24" s="98" t="s">
        <v>80</v>
      </c>
      <c r="K24" s="98" t="s">
        <v>81</v>
      </c>
    </row>
    <row r="25" spans="1:12" ht="18.75" x14ac:dyDescent="0.25">
      <c r="A25" s="2"/>
    </row>
  </sheetData>
  <mergeCells count="21">
    <mergeCell ref="H3:K3"/>
    <mergeCell ref="H4:K4"/>
    <mergeCell ref="H5:K5"/>
    <mergeCell ref="H8:K8"/>
    <mergeCell ref="A11:K11"/>
    <mergeCell ref="A12:K12"/>
    <mergeCell ref="A13:K13"/>
    <mergeCell ref="A14:K14"/>
    <mergeCell ref="B20:K20"/>
    <mergeCell ref="B23:K23"/>
    <mergeCell ref="A16:A18"/>
    <mergeCell ref="B16:B18"/>
    <mergeCell ref="C16:C18"/>
    <mergeCell ref="E16:K16"/>
    <mergeCell ref="E17:E18"/>
    <mergeCell ref="F17:F18"/>
    <mergeCell ref="H17:H18"/>
    <mergeCell ref="J17:K17"/>
    <mergeCell ref="G17:G18"/>
    <mergeCell ref="D17:D18"/>
    <mergeCell ref="I17:I18"/>
  </mergeCells>
  <pageMargins left="0.78740157480314965" right="0.78740157480314965" top="1.1811023622047245" bottom="0.39370078740157483" header="0.31496062992125984" footer="0.31496062992125984"/>
  <pageSetup paperSize="9" scale="57" orientation="portrait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21"/>
  <sheetViews>
    <sheetView view="pageBreakPreview" zoomScaleNormal="70" zoomScaleSheetLayoutView="100" workbookViewId="0">
      <selection activeCell="D3" sqref="D3:I3"/>
    </sheetView>
  </sheetViews>
  <sheetFormatPr defaultRowHeight="15.75" x14ac:dyDescent="0.25"/>
  <cols>
    <col min="1" max="1" width="4.75" style="6" customWidth="1"/>
    <col min="2" max="2" width="43.5" style="1" customWidth="1"/>
    <col min="3" max="3" width="10.5" style="6" customWidth="1"/>
    <col min="4" max="4" width="14.875" style="1" customWidth="1"/>
    <col min="5" max="5" width="12" style="1" hidden="1" customWidth="1"/>
    <col min="6" max="9" width="12" style="1" customWidth="1"/>
    <col min="10" max="16384" width="9" style="1"/>
  </cols>
  <sheetData>
    <row r="2" spans="1:9" ht="20.25" customHeight="1" x14ac:dyDescent="0.25">
      <c r="D2" s="125"/>
      <c r="E2" s="124"/>
      <c r="F2" s="124"/>
      <c r="G2" s="124"/>
      <c r="H2" s="124"/>
      <c r="I2" s="124"/>
    </row>
    <row r="3" spans="1:9" ht="20.25" customHeight="1" x14ac:dyDescent="0.25">
      <c r="D3" s="125"/>
      <c r="E3" s="124"/>
      <c r="F3" s="124"/>
      <c r="G3" s="124"/>
      <c r="H3" s="124"/>
      <c r="I3" s="124"/>
    </row>
    <row r="4" spans="1:9" ht="20.25" customHeight="1" x14ac:dyDescent="0.25">
      <c r="D4" s="125"/>
      <c r="E4" s="124"/>
      <c r="F4" s="124"/>
      <c r="G4" s="124"/>
      <c r="H4" s="124"/>
      <c r="I4" s="124"/>
    </row>
    <row r="5" spans="1:9" ht="109.5" customHeight="1" x14ac:dyDescent="0.25">
      <c r="D5" s="123" t="s">
        <v>90</v>
      </c>
      <c r="E5" s="124"/>
      <c r="F5" s="124"/>
      <c r="G5" s="124"/>
      <c r="H5" s="124"/>
      <c r="I5" s="124"/>
    </row>
    <row r="6" spans="1:9" ht="18.75" x14ac:dyDescent="0.25">
      <c r="A6" s="12"/>
    </row>
    <row r="7" spans="1:9" ht="18.75" x14ac:dyDescent="0.25">
      <c r="A7" s="12"/>
    </row>
    <row r="8" spans="1:9" ht="18.75" x14ac:dyDescent="0.25">
      <c r="A8" s="115" t="s">
        <v>1</v>
      </c>
      <c r="B8" s="115"/>
      <c r="C8" s="115"/>
      <c r="D8" s="115"/>
      <c r="E8" s="115"/>
      <c r="F8" s="115"/>
      <c r="G8" s="115"/>
      <c r="H8" s="115"/>
      <c r="I8" s="115"/>
    </row>
    <row r="9" spans="1:9" ht="18.75" x14ac:dyDescent="0.25">
      <c r="A9" s="129" t="s">
        <v>55</v>
      </c>
      <c r="B9" s="115"/>
      <c r="C9" s="115"/>
      <c r="D9" s="115"/>
      <c r="E9" s="115"/>
      <c r="F9" s="115"/>
      <c r="G9" s="115"/>
      <c r="H9" s="115"/>
      <c r="I9" s="115"/>
    </row>
    <row r="10" spans="1:9" ht="18.75" x14ac:dyDescent="0.25">
      <c r="A10" s="129" t="s">
        <v>82</v>
      </c>
      <c r="B10" s="115"/>
      <c r="C10" s="115"/>
      <c r="D10" s="115"/>
      <c r="E10" s="115"/>
      <c r="F10" s="115"/>
      <c r="G10" s="115"/>
      <c r="H10" s="115"/>
      <c r="I10" s="115"/>
    </row>
    <row r="11" spans="1:9" ht="13.5" customHeight="1" x14ac:dyDescent="0.25">
      <c r="A11" s="12"/>
    </row>
    <row r="12" spans="1:9" x14ac:dyDescent="0.25">
      <c r="A12" s="118" t="s">
        <v>17</v>
      </c>
      <c r="B12" s="118" t="s">
        <v>43</v>
      </c>
      <c r="C12" s="118" t="s">
        <v>2</v>
      </c>
      <c r="D12" s="118" t="s">
        <v>44</v>
      </c>
      <c r="E12" s="118"/>
      <c r="F12" s="118"/>
      <c r="G12" s="118"/>
      <c r="H12" s="118"/>
      <c r="I12" s="118"/>
    </row>
    <row r="13" spans="1:9" x14ac:dyDescent="0.25">
      <c r="A13" s="118"/>
      <c r="B13" s="118"/>
      <c r="C13" s="118"/>
      <c r="D13" s="118"/>
      <c r="E13" s="81" t="s">
        <v>49</v>
      </c>
      <c r="F13" s="81" t="s">
        <v>50</v>
      </c>
      <c r="G13" s="93" t="s">
        <v>51</v>
      </c>
      <c r="H13" s="111">
        <v>2021</v>
      </c>
      <c r="I13" s="81">
        <v>2022</v>
      </c>
    </row>
    <row r="14" spans="1:9" x14ac:dyDescent="0.25">
      <c r="A14" s="13">
        <v>1</v>
      </c>
      <c r="B14" s="3">
        <v>2</v>
      </c>
      <c r="C14" s="13">
        <v>3</v>
      </c>
      <c r="D14" s="3">
        <v>4</v>
      </c>
      <c r="E14" s="3">
        <v>6</v>
      </c>
      <c r="F14" s="3">
        <v>7</v>
      </c>
      <c r="G14" s="93">
        <v>8</v>
      </c>
      <c r="H14" s="111">
        <v>9</v>
      </c>
      <c r="I14" s="3">
        <v>10</v>
      </c>
    </row>
    <row r="15" spans="1:9" ht="31.5" customHeight="1" x14ac:dyDescent="0.25">
      <c r="A15" s="126" t="s">
        <v>83</v>
      </c>
      <c r="B15" s="127"/>
      <c r="C15" s="127"/>
      <c r="D15" s="127"/>
      <c r="E15" s="127"/>
      <c r="F15" s="127"/>
      <c r="G15" s="127"/>
      <c r="H15" s="127"/>
      <c r="I15" s="128"/>
    </row>
    <row r="16" spans="1:9" x14ac:dyDescent="0.25">
      <c r="A16" s="126" t="s">
        <v>85</v>
      </c>
      <c r="B16" s="127"/>
      <c r="C16" s="127"/>
      <c r="D16" s="127"/>
      <c r="E16" s="127"/>
      <c r="F16" s="127"/>
      <c r="G16" s="127"/>
      <c r="H16" s="127"/>
      <c r="I16" s="128"/>
    </row>
    <row r="17" spans="1:9" ht="63" x14ac:dyDescent="0.25">
      <c r="A17" s="94" t="s">
        <v>3</v>
      </c>
      <c r="B17" s="34" t="s">
        <v>71</v>
      </c>
      <c r="C17" s="94" t="s">
        <v>72</v>
      </c>
      <c r="D17" s="94" t="s">
        <v>37</v>
      </c>
      <c r="E17" s="88" t="s">
        <v>78</v>
      </c>
      <c r="F17" s="88" t="s">
        <v>76</v>
      </c>
      <c r="G17" s="88" t="s">
        <v>76</v>
      </c>
      <c r="H17" s="88" t="s">
        <v>76</v>
      </c>
      <c r="I17" s="88" t="s">
        <v>76</v>
      </c>
    </row>
    <row r="18" spans="1:9" ht="31.5" x14ac:dyDescent="0.25">
      <c r="A18" s="94" t="s">
        <v>52</v>
      </c>
      <c r="B18" s="34" t="s">
        <v>119</v>
      </c>
      <c r="C18" s="94" t="s">
        <v>70</v>
      </c>
      <c r="D18" s="94" t="s">
        <v>37</v>
      </c>
      <c r="E18" s="88" t="s">
        <v>76</v>
      </c>
      <c r="F18" s="88" t="s">
        <v>131</v>
      </c>
      <c r="G18" s="88" t="s">
        <v>131</v>
      </c>
      <c r="H18" s="88" t="s">
        <v>131</v>
      </c>
      <c r="I18" s="88" t="s">
        <v>131</v>
      </c>
    </row>
    <row r="19" spans="1:9" ht="18.75" x14ac:dyDescent="0.25">
      <c r="A19" s="12"/>
    </row>
    <row r="20" spans="1:9" ht="18.75" x14ac:dyDescent="0.25">
      <c r="A20" s="12"/>
    </row>
    <row r="21" spans="1:9" ht="18.75" x14ac:dyDescent="0.25">
      <c r="A21" s="12"/>
    </row>
  </sheetData>
  <mergeCells count="14">
    <mergeCell ref="D5:I5"/>
    <mergeCell ref="D4:I4"/>
    <mergeCell ref="D3:I3"/>
    <mergeCell ref="D2:I2"/>
    <mergeCell ref="A16:I16"/>
    <mergeCell ref="A15:I15"/>
    <mergeCell ref="A8:I8"/>
    <mergeCell ref="A9:I9"/>
    <mergeCell ref="A12:A13"/>
    <mergeCell ref="B12:B13"/>
    <mergeCell ref="C12:C13"/>
    <mergeCell ref="D12:D13"/>
    <mergeCell ref="E12:I12"/>
    <mergeCell ref="A10:I10"/>
  </mergeCells>
  <pageMargins left="0.78740157480314965" right="0.78740157480314965" top="1.1811023622047245" bottom="0.39370078740157483" header="0.31496062992125984" footer="0.31496062992125984"/>
  <pageSetup paperSize="9" scale="9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0"/>
  <sheetViews>
    <sheetView view="pageBreakPreview" topLeftCell="B1" zoomScale="80" zoomScaleNormal="70" zoomScaleSheetLayoutView="80" workbookViewId="0">
      <selection activeCell="M19" sqref="M19"/>
    </sheetView>
  </sheetViews>
  <sheetFormatPr defaultRowHeight="18.75" x14ac:dyDescent="0.25"/>
  <cols>
    <col min="1" max="1" width="4.75" style="16" customWidth="1"/>
    <col min="2" max="2" width="49.625" style="5" customWidth="1"/>
    <col min="3" max="3" width="18.5" style="5" customWidth="1"/>
    <col min="4" max="5" width="7.375" style="5" customWidth="1"/>
    <col min="6" max="6" width="17.75" style="5" customWidth="1"/>
    <col min="7" max="7" width="5.75" style="5" customWidth="1"/>
    <col min="8" max="8" width="11.5" style="5" hidden="1" customWidth="1"/>
    <col min="9" max="10" width="13.75" style="5" bestFit="1" customWidth="1"/>
    <col min="11" max="12" width="13.75" style="5" customWidth="1"/>
    <col min="13" max="13" width="20" style="5" customWidth="1"/>
    <col min="14" max="14" width="24.5" style="5" customWidth="1"/>
    <col min="15" max="16384" width="9" style="5"/>
  </cols>
  <sheetData>
    <row r="1" spans="1:14" x14ac:dyDescent="0.25">
      <c r="A1" s="107"/>
      <c r="M1" s="125"/>
      <c r="N1" s="125"/>
    </row>
    <row r="2" spans="1:14" x14ac:dyDescent="0.25">
      <c r="A2" s="107"/>
      <c r="M2" s="125"/>
      <c r="N2" s="125"/>
    </row>
    <row r="3" spans="1:14" x14ac:dyDescent="0.25">
      <c r="A3" s="107"/>
      <c r="M3" s="125"/>
      <c r="N3" s="125"/>
    </row>
    <row r="4" spans="1:14" x14ac:dyDescent="0.25">
      <c r="A4" s="107"/>
    </row>
    <row r="5" spans="1:14" ht="91.5" customHeight="1" x14ac:dyDescent="0.25">
      <c r="M5" s="123" t="s">
        <v>89</v>
      </c>
      <c r="N5" s="123"/>
    </row>
    <row r="8" spans="1:14" x14ac:dyDescent="0.25">
      <c r="A8" s="115" t="s">
        <v>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</row>
    <row r="9" spans="1:14" x14ac:dyDescent="0.25">
      <c r="A9" s="115" t="s">
        <v>88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</row>
    <row r="11" spans="1:14" x14ac:dyDescent="0.25">
      <c r="A11" s="118" t="s">
        <v>17</v>
      </c>
      <c r="B11" s="118" t="s">
        <v>45</v>
      </c>
      <c r="C11" s="118" t="s">
        <v>24</v>
      </c>
      <c r="D11" s="118" t="s">
        <v>22</v>
      </c>
      <c r="E11" s="118"/>
      <c r="F11" s="118"/>
      <c r="G11" s="118"/>
      <c r="H11" s="118" t="s">
        <v>46</v>
      </c>
      <c r="I11" s="118"/>
      <c r="J11" s="118"/>
      <c r="K11" s="118"/>
      <c r="L11" s="118"/>
      <c r="M11" s="118"/>
      <c r="N11" s="118" t="s">
        <v>47</v>
      </c>
    </row>
    <row r="12" spans="1:14" ht="62.25" customHeight="1" x14ac:dyDescent="0.25">
      <c r="A12" s="118"/>
      <c r="B12" s="118"/>
      <c r="C12" s="118"/>
      <c r="D12" s="13" t="s">
        <v>24</v>
      </c>
      <c r="E12" s="13" t="s">
        <v>25</v>
      </c>
      <c r="F12" s="13" t="s">
        <v>26</v>
      </c>
      <c r="G12" s="13" t="s">
        <v>27</v>
      </c>
      <c r="H12" s="13">
        <v>2018</v>
      </c>
      <c r="I12" s="81">
        <v>2019</v>
      </c>
      <c r="J12" s="81">
        <v>2020</v>
      </c>
      <c r="K12" s="93">
        <v>2021</v>
      </c>
      <c r="L12" s="112">
        <v>2022</v>
      </c>
      <c r="M12" s="13" t="s">
        <v>48</v>
      </c>
      <c r="N12" s="118"/>
    </row>
    <row r="13" spans="1:14" x14ac:dyDescent="0.25">
      <c r="A13" s="17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  <c r="K13" s="93">
        <v>11</v>
      </c>
      <c r="L13" s="112">
        <v>12</v>
      </c>
      <c r="M13" s="13">
        <v>13</v>
      </c>
      <c r="N13" s="13">
        <v>14</v>
      </c>
    </row>
    <row r="14" spans="1:14" s="44" customFormat="1" x14ac:dyDescent="0.25">
      <c r="A14" s="132" t="s">
        <v>83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4" s="44" customFormat="1" x14ac:dyDescent="0.25">
      <c r="A15" s="132" t="s">
        <v>125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4"/>
    </row>
    <row r="16" spans="1:14" ht="47.25" x14ac:dyDescent="0.25">
      <c r="A16" s="47" t="s">
        <v>3</v>
      </c>
      <c r="B16" s="21" t="s">
        <v>86</v>
      </c>
      <c r="C16" s="15" t="s">
        <v>109</v>
      </c>
      <c r="D16" s="17"/>
      <c r="E16" s="17"/>
      <c r="F16" s="17"/>
      <c r="G16" s="17"/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3">
        <v>0</v>
      </c>
      <c r="N16" s="68"/>
    </row>
    <row r="17" spans="1:14" ht="63" customHeight="1" x14ac:dyDescent="0.25">
      <c r="A17" s="81" t="s">
        <v>52</v>
      </c>
      <c r="B17" s="83" t="s">
        <v>87</v>
      </c>
      <c r="C17" s="100" t="s">
        <v>109</v>
      </c>
      <c r="D17" s="17">
        <v>241</v>
      </c>
      <c r="E17" s="104" t="s">
        <v>129</v>
      </c>
      <c r="F17" s="81">
        <v>1310083780</v>
      </c>
      <c r="G17" s="81">
        <v>540</v>
      </c>
      <c r="H17" s="72">
        <v>150</v>
      </c>
      <c r="I17" s="72">
        <v>0</v>
      </c>
      <c r="J17" s="72">
        <v>0</v>
      </c>
      <c r="K17" s="72">
        <v>0</v>
      </c>
      <c r="L17" s="72">
        <v>0</v>
      </c>
      <c r="M17" s="73">
        <v>0</v>
      </c>
      <c r="N17" s="130" t="s">
        <v>132</v>
      </c>
    </row>
    <row r="18" spans="1:14" ht="47.25" x14ac:dyDescent="0.25">
      <c r="A18" s="93" t="s">
        <v>120</v>
      </c>
      <c r="B18" s="95" t="s">
        <v>121</v>
      </c>
      <c r="C18" s="100" t="s">
        <v>109</v>
      </c>
      <c r="D18" s="93">
        <v>241</v>
      </c>
      <c r="E18" s="104" t="s">
        <v>129</v>
      </c>
      <c r="F18" s="93">
        <v>1310083980</v>
      </c>
      <c r="G18" s="93">
        <v>540</v>
      </c>
      <c r="H18" s="72">
        <v>0</v>
      </c>
      <c r="I18" s="72">
        <v>700</v>
      </c>
      <c r="J18" s="72">
        <v>700</v>
      </c>
      <c r="K18" s="72">
        <v>700</v>
      </c>
      <c r="L18" s="72">
        <v>700</v>
      </c>
      <c r="M18" s="73">
        <v>0</v>
      </c>
      <c r="N18" s="131"/>
    </row>
    <row r="19" spans="1:14" s="20" customFormat="1" x14ac:dyDescent="0.25">
      <c r="A19" s="18"/>
      <c r="B19" s="15" t="s">
        <v>62</v>
      </c>
      <c r="C19" s="18" t="s">
        <v>29</v>
      </c>
      <c r="D19" s="18" t="s">
        <v>29</v>
      </c>
      <c r="E19" s="18" t="s">
        <v>29</v>
      </c>
      <c r="F19" s="18" t="s">
        <v>29</v>
      </c>
      <c r="G19" s="19" t="s">
        <v>29</v>
      </c>
      <c r="H19" s="74">
        <f>SUM(H16:H17)</f>
        <v>150</v>
      </c>
      <c r="I19" s="74">
        <v>700</v>
      </c>
      <c r="J19" s="74">
        <v>700</v>
      </c>
      <c r="K19" s="74">
        <v>700</v>
      </c>
      <c r="L19" s="74">
        <v>700</v>
      </c>
      <c r="M19" s="74"/>
      <c r="N19" s="19"/>
    </row>
    <row r="23" spans="1:14" x14ac:dyDescent="0.25">
      <c r="H23" s="66"/>
      <c r="I23" s="66"/>
      <c r="J23" s="66"/>
      <c r="K23" s="66"/>
      <c r="L23" s="66"/>
      <c r="M23" s="66"/>
    </row>
    <row r="24" spans="1:14" x14ac:dyDescent="0.25">
      <c r="H24" s="66"/>
      <c r="I24" s="66"/>
      <c r="J24" s="66"/>
      <c r="K24" s="66"/>
      <c r="L24" s="66"/>
      <c r="M24" s="66"/>
    </row>
    <row r="25" spans="1:14" x14ac:dyDescent="0.25">
      <c r="H25" s="66"/>
      <c r="I25" s="66"/>
      <c r="J25" s="66"/>
      <c r="K25" s="66"/>
      <c r="L25" s="66"/>
      <c r="M25" s="66"/>
    </row>
    <row r="26" spans="1:14" x14ac:dyDescent="0.25">
      <c r="H26" s="66"/>
      <c r="I26" s="66"/>
      <c r="J26" s="66"/>
      <c r="K26" s="66"/>
      <c r="L26" s="66"/>
      <c r="M26" s="66"/>
    </row>
    <row r="27" spans="1:14" x14ac:dyDescent="0.25">
      <c r="H27" s="67"/>
      <c r="I27" s="67"/>
      <c r="J27" s="67"/>
      <c r="K27" s="67"/>
      <c r="L27" s="67"/>
      <c r="M27" s="67"/>
    </row>
    <row r="28" spans="1:14" x14ac:dyDescent="0.25">
      <c r="A28" s="64"/>
      <c r="H28" s="66"/>
      <c r="I28" s="66"/>
      <c r="J28" s="66"/>
      <c r="K28" s="66"/>
      <c r="L28" s="66"/>
      <c r="M28" s="66"/>
    </row>
    <row r="29" spans="1:14" x14ac:dyDescent="0.25">
      <c r="A29" s="64"/>
      <c r="H29" s="66"/>
      <c r="I29" s="66"/>
      <c r="J29" s="66"/>
      <c r="K29" s="66"/>
      <c r="L29" s="66"/>
      <c r="M29" s="66"/>
    </row>
    <row r="30" spans="1:14" x14ac:dyDescent="0.25">
      <c r="H30" s="66"/>
      <c r="I30" s="66"/>
      <c r="J30" s="66"/>
      <c r="K30" s="66"/>
      <c r="L30" s="66"/>
      <c r="M30" s="66"/>
    </row>
  </sheetData>
  <autoFilter ref="A11:N17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5">
    <mergeCell ref="M1:N1"/>
    <mergeCell ref="M2:N2"/>
    <mergeCell ref="M3:N3"/>
    <mergeCell ref="N17:N18"/>
    <mergeCell ref="A15:N15"/>
    <mergeCell ref="A14:N14"/>
    <mergeCell ref="M5:N5"/>
    <mergeCell ref="A8:N8"/>
    <mergeCell ref="A9:N9"/>
    <mergeCell ref="A11:A12"/>
    <mergeCell ref="B11:B12"/>
    <mergeCell ref="C11:C12"/>
    <mergeCell ref="D11:G11"/>
    <mergeCell ref="H11:M11"/>
    <mergeCell ref="N11:N12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I17"/>
  <sheetViews>
    <sheetView view="pageBreakPreview" zoomScaleNormal="70" zoomScaleSheetLayoutView="100" workbookViewId="0">
      <selection activeCell="C16" sqref="C16"/>
    </sheetView>
  </sheetViews>
  <sheetFormatPr defaultRowHeight="15.75" x14ac:dyDescent="0.2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5" width="12" style="1" hidden="1" customWidth="1"/>
    <col min="6" max="9" width="12" style="1" customWidth="1"/>
    <col min="10" max="16384" width="9" style="1"/>
  </cols>
  <sheetData>
    <row r="1" spans="1:9" ht="18.75" x14ac:dyDescent="0.25">
      <c r="E1" s="125"/>
      <c r="F1" s="125"/>
      <c r="G1" s="125"/>
      <c r="H1" s="125"/>
      <c r="I1" s="125"/>
    </row>
    <row r="2" spans="1:9" ht="18.75" x14ac:dyDescent="0.25">
      <c r="E2" s="125"/>
      <c r="F2" s="125"/>
      <c r="G2" s="125"/>
      <c r="H2" s="125"/>
      <c r="I2" s="125"/>
    </row>
    <row r="3" spans="1:9" ht="18.75" x14ac:dyDescent="0.25">
      <c r="E3" s="125"/>
      <c r="F3" s="125"/>
      <c r="G3" s="125"/>
      <c r="H3" s="125"/>
      <c r="I3" s="125"/>
    </row>
    <row r="5" spans="1:9" ht="96" customHeight="1" x14ac:dyDescent="0.25">
      <c r="E5" s="123" t="s">
        <v>92</v>
      </c>
      <c r="F5" s="123"/>
      <c r="G5" s="123"/>
      <c r="H5" s="123"/>
      <c r="I5" s="123"/>
    </row>
    <row r="6" spans="1:9" ht="18.75" x14ac:dyDescent="0.25">
      <c r="A6" s="12"/>
    </row>
    <row r="7" spans="1:9" ht="18.75" x14ac:dyDescent="0.25">
      <c r="A7" s="12"/>
    </row>
    <row r="8" spans="1:9" ht="18.75" x14ac:dyDescent="0.25">
      <c r="A8" s="115" t="s">
        <v>1</v>
      </c>
      <c r="B8" s="115"/>
      <c r="C8" s="115"/>
      <c r="D8" s="115"/>
      <c r="E8" s="115"/>
      <c r="F8" s="115"/>
      <c r="G8" s="115"/>
      <c r="H8" s="115"/>
      <c r="I8" s="115"/>
    </row>
    <row r="9" spans="1:9" ht="48" customHeight="1" x14ac:dyDescent="0.25">
      <c r="A9" s="129" t="s">
        <v>93</v>
      </c>
      <c r="B9" s="115"/>
      <c r="C9" s="115"/>
      <c r="D9" s="115"/>
      <c r="E9" s="115"/>
      <c r="F9" s="115"/>
      <c r="G9" s="115"/>
      <c r="H9" s="115"/>
      <c r="I9" s="115"/>
    </row>
    <row r="10" spans="1:9" ht="18.75" x14ac:dyDescent="0.25">
      <c r="A10" s="12"/>
    </row>
    <row r="11" spans="1:9" x14ac:dyDescent="0.25">
      <c r="A11" s="118" t="s">
        <v>17</v>
      </c>
      <c r="B11" s="118" t="s">
        <v>43</v>
      </c>
      <c r="C11" s="118" t="s">
        <v>2</v>
      </c>
      <c r="D11" s="118" t="s">
        <v>44</v>
      </c>
      <c r="E11" s="118"/>
      <c r="F11" s="118"/>
      <c r="G11" s="118"/>
      <c r="H11" s="118"/>
      <c r="I11" s="118"/>
    </row>
    <row r="12" spans="1:9" x14ac:dyDescent="0.25">
      <c r="A12" s="118"/>
      <c r="B12" s="118"/>
      <c r="C12" s="118"/>
      <c r="D12" s="118"/>
      <c r="E12" s="81" t="s">
        <v>49</v>
      </c>
      <c r="F12" s="81" t="s">
        <v>50</v>
      </c>
      <c r="G12" s="93" t="s">
        <v>51</v>
      </c>
      <c r="H12" s="112" t="s">
        <v>116</v>
      </c>
      <c r="I12" s="81" t="s">
        <v>133</v>
      </c>
    </row>
    <row r="13" spans="1:9" x14ac:dyDescent="0.25">
      <c r="A13" s="13">
        <v>1</v>
      </c>
      <c r="B13" s="13">
        <v>2</v>
      </c>
      <c r="C13" s="13">
        <v>3</v>
      </c>
      <c r="D13" s="13">
        <v>4</v>
      </c>
      <c r="E13" s="13">
        <v>6</v>
      </c>
      <c r="F13" s="13">
        <v>5</v>
      </c>
      <c r="G13" s="93">
        <v>6</v>
      </c>
      <c r="H13" s="112">
        <v>7</v>
      </c>
      <c r="I13" s="13">
        <v>8</v>
      </c>
    </row>
    <row r="14" spans="1:9" ht="32.25" customHeight="1" x14ac:dyDescent="0.25">
      <c r="A14" s="126" t="s">
        <v>94</v>
      </c>
      <c r="B14" s="127"/>
      <c r="C14" s="127"/>
      <c r="D14" s="127"/>
      <c r="E14" s="127"/>
      <c r="F14" s="127"/>
      <c r="G14" s="127"/>
      <c r="H14" s="127"/>
      <c r="I14" s="128"/>
    </row>
    <row r="15" spans="1:9" ht="18" customHeight="1" x14ac:dyDescent="0.25">
      <c r="A15" s="126" t="s">
        <v>84</v>
      </c>
      <c r="B15" s="127"/>
      <c r="C15" s="127"/>
      <c r="D15" s="127"/>
      <c r="E15" s="127"/>
      <c r="F15" s="127"/>
      <c r="G15" s="127"/>
      <c r="H15" s="127"/>
      <c r="I15" s="128"/>
    </row>
    <row r="16" spans="1:9" ht="67.5" customHeight="1" x14ac:dyDescent="0.25">
      <c r="A16" s="13" t="s">
        <v>3</v>
      </c>
      <c r="B16" s="11" t="s">
        <v>75</v>
      </c>
      <c r="C16" s="13" t="s">
        <v>70</v>
      </c>
      <c r="D16" s="13" t="s">
        <v>37</v>
      </c>
      <c r="E16" s="39">
        <v>2</v>
      </c>
      <c r="F16" s="39">
        <v>4</v>
      </c>
      <c r="G16" s="39">
        <v>6</v>
      </c>
      <c r="H16" s="39">
        <v>8</v>
      </c>
      <c r="I16" s="39">
        <v>10</v>
      </c>
    </row>
    <row r="17" spans="1:1" ht="18.75" x14ac:dyDescent="0.25">
      <c r="A17" s="12"/>
    </row>
  </sheetData>
  <mergeCells count="13">
    <mergeCell ref="E1:I1"/>
    <mergeCell ref="E2:I2"/>
    <mergeCell ref="E3:I3"/>
    <mergeCell ref="A14:I14"/>
    <mergeCell ref="A15:I15"/>
    <mergeCell ref="E5:I5"/>
    <mergeCell ref="A8:I8"/>
    <mergeCell ref="A9:I9"/>
    <mergeCell ref="A11:A12"/>
    <mergeCell ref="B11:B12"/>
    <mergeCell ref="C11:C12"/>
    <mergeCell ref="D11:D12"/>
    <mergeCell ref="E11:I11"/>
  </mergeCells>
  <pageMargins left="0.78740157480314965" right="0.78740157480314965" top="1.1811023622047245" bottom="0.39370078740157483" header="0.31496062992125984" footer="0.31496062992125984"/>
  <pageSetup paperSize="9" scale="9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N21"/>
  <sheetViews>
    <sheetView view="pageBreakPreview" topLeftCell="A3" zoomScale="70" zoomScaleNormal="70" zoomScaleSheetLayoutView="70" workbookViewId="0"/>
  </sheetViews>
  <sheetFormatPr defaultRowHeight="18.75" x14ac:dyDescent="0.25"/>
  <cols>
    <col min="1" max="1" width="4.75" style="41" customWidth="1"/>
    <col min="2" max="2" width="39.5" style="37" customWidth="1"/>
    <col min="3" max="3" width="15.625" style="37" customWidth="1"/>
    <col min="4" max="5" width="7.375" style="37" customWidth="1"/>
    <col min="6" max="6" width="10.875" style="37" customWidth="1"/>
    <col min="7" max="7" width="7.75" style="37" customWidth="1"/>
    <col min="8" max="8" width="9.625" style="37" hidden="1" customWidth="1"/>
    <col min="9" max="12" width="10.625" style="37" customWidth="1"/>
    <col min="13" max="13" width="20" style="37" customWidth="1"/>
    <col min="14" max="14" width="24.5" style="37" customWidth="1"/>
    <col min="15" max="16384" width="9" style="37"/>
  </cols>
  <sheetData>
    <row r="1" spans="1:14" x14ac:dyDescent="0.25">
      <c r="A1" s="108"/>
      <c r="M1" s="135"/>
      <c r="N1" s="135"/>
    </row>
    <row r="2" spans="1:14" x14ac:dyDescent="0.25">
      <c r="A2" s="108"/>
      <c r="M2" s="135"/>
      <c r="N2" s="135"/>
    </row>
    <row r="3" spans="1:14" x14ac:dyDescent="0.25">
      <c r="A3" s="108"/>
      <c r="M3" s="135"/>
      <c r="N3" s="135"/>
    </row>
    <row r="4" spans="1:14" x14ac:dyDescent="0.25">
      <c r="A4" s="108"/>
    </row>
    <row r="5" spans="1:14" ht="82.5" customHeight="1" x14ac:dyDescent="0.25">
      <c r="M5" s="139" t="s">
        <v>126</v>
      </c>
      <c r="N5" s="139"/>
    </row>
    <row r="8" spans="1:14" x14ac:dyDescent="0.25">
      <c r="A8" s="140" t="s">
        <v>1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25">
      <c r="A9" s="140" t="s">
        <v>95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1" spans="1:14" s="45" customFormat="1" ht="32.25" customHeight="1" x14ac:dyDescent="0.25">
      <c r="A11" s="141" t="s">
        <v>17</v>
      </c>
      <c r="B11" s="141" t="s">
        <v>45</v>
      </c>
      <c r="C11" s="141" t="s">
        <v>24</v>
      </c>
      <c r="D11" s="141" t="s">
        <v>22</v>
      </c>
      <c r="E11" s="141"/>
      <c r="F11" s="141"/>
      <c r="G11" s="141"/>
      <c r="H11" s="141" t="s">
        <v>46</v>
      </c>
      <c r="I11" s="141"/>
      <c r="J11" s="141"/>
      <c r="K11" s="141"/>
      <c r="L11" s="141"/>
      <c r="M11" s="141"/>
      <c r="N11" s="141" t="s">
        <v>47</v>
      </c>
    </row>
    <row r="12" spans="1:14" s="45" customFormat="1" ht="103.5" customHeight="1" x14ac:dyDescent="0.25">
      <c r="A12" s="141"/>
      <c r="B12" s="141"/>
      <c r="C12" s="141"/>
      <c r="D12" s="35" t="s">
        <v>24</v>
      </c>
      <c r="E12" s="35" t="s">
        <v>25</v>
      </c>
      <c r="F12" s="35" t="s">
        <v>26</v>
      </c>
      <c r="G12" s="35" t="s">
        <v>27</v>
      </c>
      <c r="H12" s="84">
        <v>2018</v>
      </c>
      <c r="I12" s="84">
        <v>2019</v>
      </c>
      <c r="J12" s="84">
        <v>2020</v>
      </c>
      <c r="K12" s="94">
        <v>2021</v>
      </c>
      <c r="L12" s="113">
        <v>2022</v>
      </c>
      <c r="M12" s="35" t="s">
        <v>48</v>
      </c>
      <c r="N12" s="141"/>
    </row>
    <row r="13" spans="1:14" s="45" customFormat="1" ht="15.75" x14ac:dyDescent="0.25">
      <c r="A13" s="35">
        <v>1</v>
      </c>
      <c r="B13" s="35">
        <v>2</v>
      </c>
      <c r="C13" s="35">
        <v>3</v>
      </c>
      <c r="D13" s="35">
        <v>4</v>
      </c>
      <c r="E13" s="35">
        <v>5</v>
      </c>
      <c r="F13" s="35">
        <v>6</v>
      </c>
      <c r="G13" s="35">
        <v>7</v>
      </c>
      <c r="H13" s="35">
        <v>8</v>
      </c>
      <c r="I13" s="35">
        <v>8</v>
      </c>
      <c r="J13" s="35">
        <v>9</v>
      </c>
      <c r="K13" s="94">
        <v>10</v>
      </c>
      <c r="L13" s="113">
        <v>11</v>
      </c>
      <c r="M13" s="35">
        <v>12</v>
      </c>
      <c r="N13" s="35">
        <v>13</v>
      </c>
    </row>
    <row r="14" spans="1:14" s="46" customFormat="1" ht="32.25" customHeight="1" x14ac:dyDescent="0.25">
      <c r="A14" s="136" t="s">
        <v>96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8"/>
    </row>
    <row r="15" spans="1:14" s="46" customFormat="1" ht="15.75" x14ac:dyDescent="0.25">
      <c r="A15" s="136" t="s">
        <v>84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8"/>
    </row>
    <row r="16" spans="1:14" s="45" customFormat="1" ht="126" x14ac:dyDescent="0.25">
      <c r="A16" s="35" t="s">
        <v>3</v>
      </c>
      <c r="B16" s="34" t="s">
        <v>97</v>
      </c>
      <c r="C16" s="36" t="s">
        <v>113</v>
      </c>
      <c r="D16" s="35">
        <v>241</v>
      </c>
      <c r="E16" s="38" t="s">
        <v>129</v>
      </c>
      <c r="F16" s="38" t="s">
        <v>114</v>
      </c>
      <c r="G16" s="35">
        <v>244</v>
      </c>
      <c r="H16" s="42">
        <v>50</v>
      </c>
      <c r="I16" s="75">
        <v>50</v>
      </c>
      <c r="J16" s="75">
        <v>50</v>
      </c>
      <c r="K16" s="75">
        <v>50</v>
      </c>
      <c r="L16" s="75">
        <v>50</v>
      </c>
      <c r="M16" s="76">
        <v>200</v>
      </c>
      <c r="N16" s="36" t="s">
        <v>98</v>
      </c>
    </row>
    <row r="17" spans="1:14" s="49" customFormat="1" x14ac:dyDescent="0.25">
      <c r="A17" s="48"/>
      <c r="B17" s="24" t="s">
        <v>62</v>
      </c>
      <c r="C17" s="48" t="s">
        <v>29</v>
      </c>
      <c r="D17" s="48" t="s">
        <v>29</v>
      </c>
      <c r="E17" s="48" t="s">
        <v>29</v>
      </c>
      <c r="F17" s="48" t="s">
        <v>29</v>
      </c>
      <c r="G17" s="48" t="s">
        <v>29</v>
      </c>
      <c r="H17" s="77">
        <f>SUM(H16:H16)</f>
        <v>50</v>
      </c>
      <c r="I17" s="77">
        <f>SUM(I16:I16)</f>
        <v>50</v>
      </c>
      <c r="J17" s="77">
        <f>SUM(J16:J16)</f>
        <v>50</v>
      </c>
      <c r="K17" s="77">
        <v>50</v>
      </c>
      <c r="L17" s="77">
        <v>50</v>
      </c>
      <c r="M17" s="77">
        <v>200</v>
      </c>
      <c r="N17" s="48" t="s">
        <v>29</v>
      </c>
    </row>
    <row r="18" spans="1:14" x14ac:dyDescent="0.25">
      <c r="H18" s="65"/>
      <c r="I18" s="65"/>
      <c r="J18" s="65"/>
      <c r="K18" s="65"/>
      <c r="L18" s="65"/>
      <c r="M18" s="65"/>
    </row>
    <row r="19" spans="1:14" s="40" customFormat="1" x14ac:dyDescent="0.25">
      <c r="A19" s="43"/>
      <c r="H19" s="65"/>
      <c r="I19" s="65"/>
      <c r="J19" s="65"/>
      <c r="K19" s="65"/>
      <c r="L19" s="65"/>
      <c r="M19" s="65"/>
    </row>
    <row r="20" spans="1:14" s="40" customFormat="1" x14ac:dyDescent="0.25">
      <c r="A20" s="43"/>
      <c r="H20" s="65"/>
      <c r="I20" s="65"/>
      <c r="J20" s="65"/>
      <c r="K20" s="65"/>
      <c r="L20" s="65"/>
      <c r="M20" s="65"/>
    </row>
    <row r="21" spans="1:14" s="40" customFormat="1" x14ac:dyDescent="0.25">
      <c r="A21" s="43"/>
    </row>
  </sheetData>
  <autoFilter ref="A11:N18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M3:N3"/>
    <mergeCell ref="M2:N2"/>
    <mergeCell ref="M1:N1"/>
    <mergeCell ref="A15:N15"/>
    <mergeCell ref="M5:N5"/>
    <mergeCell ref="A8:N8"/>
    <mergeCell ref="A9:N9"/>
    <mergeCell ref="A11:A12"/>
    <mergeCell ref="B11:B12"/>
    <mergeCell ref="C11:C12"/>
    <mergeCell ref="D11:G11"/>
    <mergeCell ref="H11:M11"/>
    <mergeCell ref="N11:N12"/>
    <mergeCell ref="A14:N14"/>
  </mergeCells>
  <pageMargins left="0.78740157480314965" right="0.78740157480314965" top="1.1811023622047245" bottom="0.39370078740157483" header="0.31496062992125984" footer="0.31496062992125984"/>
  <pageSetup paperSize="9" scale="67" fitToHeight="0" orientation="landscape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2"/>
  <sheetViews>
    <sheetView view="pageBreakPreview" zoomScaleNormal="100" zoomScaleSheetLayoutView="100" workbookViewId="0">
      <selection activeCell="E19" sqref="E19"/>
    </sheetView>
  </sheetViews>
  <sheetFormatPr defaultRowHeight="15.75" x14ac:dyDescent="0.25"/>
  <cols>
    <col min="1" max="1" width="6.625" style="6" customWidth="1"/>
    <col min="2" max="2" width="15.75" style="1" customWidth="1"/>
    <col min="3" max="3" width="65.875" style="1" customWidth="1"/>
    <col min="4" max="4" width="33" style="1" customWidth="1"/>
    <col min="5" max="5" width="28.125" style="1" customWidth="1"/>
    <col min="6" max="16384" width="9" style="1"/>
  </cols>
  <sheetData>
    <row r="1" spans="1:5" ht="18.75" x14ac:dyDescent="0.25">
      <c r="D1" s="142" t="s">
        <v>130</v>
      </c>
      <c r="E1" s="142"/>
    </row>
    <row r="2" spans="1:5" ht="66" customHeight="1" x14ac:dyDescent="0.25">
      <c r="D2" s="123" t="s">
        <v>99</v>
      </c>
      <c r="E2" s="123"/>
    </row>
    <row r="3" spans="1:5" ht="18.75" x14ac:dyDescent="0.25">
      <c r="A3" s="16"/>
    </row>
    <row r="4" spans="1:5" ht="18.75" x14ac:dyDescent="0.25">
      <c r="A4" s="16"/>
    </row>
    <row r="5" spans="1:5" ht="18.75" x14ac:dyDescent="0.25">
      <c r="A5" s="115" t="s">
        <v>0</v>
      </c>
      <c r="B5" s="115"/>
      <c r="C5" s="115"/>
      <c r="D5" s="115"/>
      <c r="E5" s="115"/>
    </row>
    <row r="6" spans="1:5" ht="18.75" x14ac:dyDescent="0.25">
      <c r="A6" s="115" t="s">
        <v>14</v>
      </c>
      <c r="B6" s="115"/>
      <c r="C6" s="115"/>
      <c r="D6" s="115"/>
      <c r="E6" s="115"/>
    </row>
    <row r="7" spans="1:5" ht="18.75" x14ac:dyDescent="0.25">
      <c r="A7" s="115" t="s">
        <v>15</v>
      </c>
      <c r="B7" s="115"/>
      <c r="C7" s="115"/>
      <c r="D7" s="115"/>
      <c r="E7" s="115"/>
    </row>
    <row r="8" spans="1:5" ht="18.75" x14ac:dyDescent="0.25">
      <c r="A8" s="115" t="s">
        <v>16</v>
      </c>
      <c r="B8" s="115"/>
      <c r="C8" s="115"/>
      <c r="D8" s="115"/>
      <c r="E8" s="115"/>
    </row>
    <row r="9" spans="1:5" ht="36.75" customHeight="1" x14ac:dyDescent="0.25">
      <c r="A9" s="129" t="s">
        <v>100</v>
      </c>
      <c r="B9" s="129"/>
      <c r="C9" s="129"/>
      <c r="D9" s="129"/>
      <c r="E9" s="129"/>
    </row>
    <row r="10" spans="1:5" ht="47.25" x14ac:dyDescent="0.25">
      <c r="A10" s="23" t="s">
        <v>17</v>
      </c>
      <c r="B10" s="23" t="s">
        <v>9</v>
      </c>
      <c r="C10" s="23" t="s">
        <v>10</v>
      </c>
      <c r="D10" s="23" t="s">
        <v>11</v>
      </c>
      <c r="E10" s="23" t="s">
        <v>12</v>
      </c>
    </row>
    <row r="11" spans="1:5" x14ac:dyDescent="0.25">
      <c r="A11" s="23">
        <v>1</v>
      </c>
      <c r="B11" s="23">
        <v>2</v>
      </c>
      <c r="C11" s="23">
        <v>3</v>
      </c>
      <c r="D11" s="23">
        <v>4</v>
      </c>
      <c r="E11" s="23">
        <v>5</v>
      </c>
    </row>
    <row r="12" spans="1:5" ht="30.75" customHeight="1" x14ac:dyDescent="0.25">
      <c r="A12" s="25">
        <v>1</v>
      </c>
      <c r="B12" s="143" t="s">
        <v>101</v>
      </c>
      <c r="C12" s="143"/>
      <c r="D12" s="143"/>
      <c r="E12" s="143"/>
    </row>
    <row r="13" spans="1:5" ht="29.25" customHeight="1" x14ac:dyDescent="0.25">
      <c r="A13" s="118" t="s">
        <v>3</v>
      </c>
      <c r="B13" s="144" t="s">
        <v>127</v>
      </c>
      <c r="C13" s="144"/>
      <c r="D13" s="144"/>
      <c r="E13" s="144"/>
    </row>
    <row r="14" spans="1:5" ht="30" customHeight="1" x14ac:dyDescent="0.25">
      <c r="A14" s="118"/>
      <c r="B14" s="145" t="s">
        <v>102</v>
      </c>
      <c r="C14" s="145"/>
      <c r="D14" s="145"/>
      <c r="E14" s="145"/>
    </row>
    <row r="15" spans="1:5" ht="63" x14ac:dyDescent="0.25">
      <c r="A15" s="69" t="s">
        <v>63</v>
      </c>
      <c r="B15" s="68" t="s">
        <v>110</v>
      </c>
      <c r="C15" s="68" t="s">
        <v>111</v>
      </c>
      <c r="D15" s="69" t="s">
        <v>109</v>
      </c>
      <c r="E15" s="69" t="s">
        <v>136</v>
      </c>
    </row>
    <row r="16" spans="1:5" ht="44.25" customHeight="1" x14ac:dyDescent="0.25">
      <c r="A16" s="25">
        <v>2</v>
      </c>
      <c r="B16" s="143" t="s">
        <v>103</v>
      </c>
      <c r="C16" s="143"/>
      <c r="D16" s="143"/>
      <c r="E16" s="143"/>
    </row>
    <row r="17" spans="1:5" ht="32.25" customHeight="1" x14ac:dyDescent="0.25">
      <c r="A17" s="118" t="s">
        <v>53</v>
      </c>
      <c r="B17" s="117" t="s">
        <v>128</v>
      </c>
      <c r="C17" s="117"/>
      <c r="D17" s="117"/>
      <c r="E17" s="117"/>
    </row>
    <row r="18" spans="1:5" ht="15" customHeight="1" x14ac:dyDescent="0.25">
      <c r="A18" s="118"/>
      <c r="B18" s="145" t="s">
        <v>104</v>
      </c>
      <c r="C18" s="145"/>
      <c r="D18" s="145"/>
      <c r="E18" s="145"/>
    </row>
    <row r="19" spans="1:5" ht="63" x14ac:dyDescent="0.25">
      <c r="A19" s="23" t="s">
        <v>64</v>
      </c>
      <c r="B19" s="91" t="s">
        <v>110</v>
      </c>
      <c r="C19" s="91" t="s">
        <v>112</v>
      </c>
      <c r="D19" s="92" t="s">
        <v>109</v>
      </c>
      <c r="E19" s="92" t="s">
        <v>136</v>
      </c>
    </row>
    <row r="20" spans="1:5" s="52" customFormat="1" x14ac:dyDescent="0.25">
      <c r="A20" s="86"/>
    </row>
    <row r="21" spans="1:5" s="52" customFormat="1" x14ac:dyDescent="0.25">
      <c r="A21" s="86"/>
    </row>
    <row r="22" spans="1:5" s="52" customFormat="1" x14ac:dyDescent="0.25">
      <c r="A22" s="86"/>
    </row>
  </sheetData>
  <mergeCells count="15">
    <mergeCell ref="D1:E1"/>
    <mergeCell ref="D2:E2"/>
    <mergeCell ref="B16:E16"/>
    <mergeCell ref="B17:E17"/>
    <mergeCell ref="B12:E12"/>
    <mergeCell ref="B13:E13"/>
    <mergeCell ref="A5:E5"/>
    <mergeCell ref="A6:E6"/>
    <mergeCell ref="A7:E7"/>
    <mergeCell ref="A8:E8"/>
    <mergeCell ref="A9:E9"/>
    <mergeCell ref="A13:A14"/>
    <mergeCell ref="A17:A18"/>
    <mergeCell ref="B14:E14"/>
    <mergeCell ref="B18:E18"/>
  </mergeCells>
  <pageMargins left="0.78740157480314965" right="0.78740157480314965" top="1.1811023622047245" bottom="0.39370078740157483" header="0.31496062992125984" footer="0.31496062992125984"/>
  <pageSetup paperSize="9" scale="81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25"/>
  <sheetViews>
    <sheetView view="pageBreakPreview" zoomScale="85" zoomScaleNormal="85" zoomScaleSheetLayoutView="85" workbookViewId="0">
      <selection activeCell="N24" sqref="N24"/>
    </sheetView>
  </sheetViews>
  <sheetFormatPr defaultRowHeight="15.75" x14ac:dyDescent="0.25"/>
  <cols>
    <col min="1" max="1" width="4.875" style="6" customWidth="1"/>
    <col min="2" max="2" width="15.75" style="1" customWidth="1"/>
    <col min="3" max="3" width="25.5" style="1" customWidth="1"/>
    <col min="4" max="4" width="27.25" style="1" customWidth="1"/>
    <col min="5" max="5" width="9" style="6"/>
    <col min="6" max="6" width="9" style="1"/>
    <col min="7" max="7" width="14.375" style="1" customWidth="1"/>
    <col min="8" max="8" width="8.875" style="1" customWidth="1"/>
    <col min="9" max="9" width="10.375" style="1" hidden="1" customWidth="1"/>
    <col min="10" max="13" width="11.125" style="1" customWidth="1"/>
    <col min="14" max="14" width="18.125" style="1" customWidth="1"/>
    <col min="15" max="16384" width="9" style="1"/>
  </cols>
  <sheetData>
    <row r="1" spans="1:14" ht="18.75" x14ac:dyDescent="0.25">
      <c r="J1" s="125"/>
      <c r="K1" s="125"/>
      <c r="L1" s="125"/>
      <c r="M1" s="125"/>
      <c r="N1" s="125"/>
    </row>
    <row r="2" spans="1:14" ht="18.75" x14ac:dyDescent="0.25">
      <c r="J2" s="125"/>
      <c r="K2" s="125"/>
      <c r="L2" s="125"/>
      <c r="M2" s="125"/>
      <c r="N2" s="125"/>
    </row>
    <row r="3" spans="1:14" ht="18.75" x14ac:dyDescent="0.25">
      <c r="J3" s="125"/>
      <c r="K3" s="125"/>
      <c r="L3" s="125"/>
      <c r="M3" s="125"/>
      <c r="N3" s="125"/>
    </row>
    <row r="5" spans="1:14" ht="15.75" customHeight="1" x14ac:dyDescent="0.25">
      <c r="J5" s="14" t="s">
        <v>68</v>
      </c>
      <c r="K5" s="14"/>
      <c r="L5" s="97"/>
      <c r="M5" s="114"/>
      <c r="N5" s="32"/>
    </row>
    <row r="6" spans="1:14" ht="63.75" customHeight="1" x14ac:dyDescent="0.25">
      <c r="J6" s="123" t="s">
        <v>105</v>
      </c>
      <c r="K6" s="123"/>
      <c r="L6" s="123"/>
      <c r="M6" s="123"/>
      <c r="N6" s="123"/>
    </row>
    <row r="7" spans="1:14" ht="18.75" x14ac:dyDescent="0.25">
      <c r="A7" s="16"/>
    </row>
    <row r="8" spans="1:14" ht="18.75" x14ac:dyDescent="0.25">
      <c r="A8" s="115" t="s">
        <v>0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</row>
    <row r="9" spans="1:14" ht="18.75" x14ac:dyDescent="0.25">
      <c r="A9" s="115" t="s">
        <v>60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</row>
    <row r="10" spans="1:14" ht="18.75" x14ac:dyDescent="0.25">
      <c r="A10" s="115" t="s">
        <v>61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</row>
    <row r="11" spans="1:14" ht="18.75" x14ac:dyDescent="0.25">
      <c r="A11" s="115" t="s">
        <v>33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14" ht="18.75" x14ac:dyDescent="0.25">
      <c r="N12" s="7" t="s">
        <v>18</v>
      </c>
    </row>
    <row r="13" spans="1:14" ht="60" customHeight="1" x14ac:dyDescent="0.25">
      <c r="A13" s="118" t="s">
        <v>17</v>
      </c>
      <c r="B13" s="118" t="s">
        <v>31</v>
      </c>
      <c r="C13" s="118" t="s">
        <v>32</v>
      </c>
      <c r="D13" s="118" t="s">
        <v>21</v>
      </c>
      <c r="E13" s="118" t="s">
        <v>22</v>
      </c>
      <c r="F13" s="118"/>
      <c r="G13" s="118"/>
      <c r="H13" s="118"/>
      <c r="I13" s="81" t="s">
        <v>49</v>
      </c>
      <c r="J13" s="81" t="s">
        <v>50</v>
      </c>
      <c r="K13" s="81" t="s">
        <v>51</v>
      </c>
      <c r="L13" s="96" t="s">
        <v>116</v>
      </c>
      <c r="M13" s="112" t="s">
        <v>133</v>
      </c>
      <c r="N13" s="118" t="s">
        <v>23</v>
      </c>
    </row>
    <row r="14" spans="1:14" ht="49.5" customHeight="1" x14ac:dyDescent="0.25">
      <c r="A14" s="118"/>
      <c r="B14" s="118"/>
      <c r="C14" s="118"/>
      <c r="D14" s="118"/>
      <c r="E14" s="17" t="s">
        <v>24</v>
      </c>
      <c r="F14" s="3" t="s">
        <v>25</v>
      </c>
      <c r="G14" s="3" t="s">
        <v>26</v>
      </c>
      <c r="H14" s="3" t="s">
        <v>27</v>
      </c>
      <c r="I14" s="3" t="s">
        <v>28</v>
      </c>
      <c r="J14" s="3" t="s">
        <v>28</v>
      </c>
      <c r="K14" s="3" t="s">
        <v>28</v>
      </c>
      <c r="L14" s="96" t="s">
        <v>28</v>
      </c>
      <c r="M14" s="112" t="s">
        <v>28</v>
      </c>
      <c r="N14" s="118"/>
    </row>
    <row r="15" spans="1:14" x14ac:dyDescent="0.25">
      <c r="A15" s="17">
        <v>1</v>
      </c>
      <c r="B15" s="3">
        <v>2</v>
      </c>
      <c r="C15" s="3">
        <v>3</v>
      </c>
      <c r="D15" s="3">
        <v>4</v>
      </c>
      <c r="E15" s="17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96">
        <v>12</v>
      </c>
      <c r="M15" s="112"/>
      <c r="N15" s="3">
        <v>13</v>
      </c>
    </row>
    <row r="16" spans="1:14" s="28" customFormat="1" ht="63" x14ac:dyDescent="0.25">
      <c r="A16" s="146">
        <v>1</v>
      </c>
      <c r="B16" s="149" t="s">
        <v>36</v>
      </c>
      <c r="C16" s="149" t="s">
        <v>106</v>
      </c>
      <c r="D16" s="26" t="s">
        <v>59</v>
      </c>
      <c r="E16" s="27"/>
      <c r="F16" s="27"/>
      <c r="G16" s="27"/>
      <c r="H16" s="27"/>
      <c r="I16" s="78">
        <f>SUM(I18)</f>
        <v>200</v>
      </c>
      <c r="J16" s="78">
        <f>SUM(J19,J22)</f>
        <v>750</v>
      </c>
      <c r="K16" s="78">
        <f>SUM(K19,K22)</f>
        <v>750</v>
      </c>
      <c r="L16" s="78">
        <f>SUM(L19,L22)</f>
        <v>750</v>
      </c>
      <c r="M16" s="78">
        <f>SUM(M19,M22)</f>
        <v>750</v>
      </c>
      <c r="N16" s="78">
        <f>SUM(J16:M16)</f>
        <v>3000</v>
      </c>
    </row>
    <row r="17" spans="1:14" s="28" customFormat="1" x14ac:dyDescent="0.25">
      <c r="A17" s="146"/>
      <c r="B17" s="149"/>
      <c r="C17" s="149"/>
      <c r="D17" s="26" t="s">
        <v>30</v>
      </c>
      <c r="E17" s="27"/>
      <c r="F17" s="27"/>
      <c r="G17" s="27"/>
      <c r="H17" s="27"/>
      <c r="I17" s="78"/>
      <c r="J17" s="78"/>
      <c r="K17" s="78"/>
      <c r="L17" s="78"/>
      <c r="M17" s="78"/>
      <c r="N17" s="78">
        <f t="shared" ref="N17:N23" si="0">SUM(I17:K17)</f>
        <v>0</v>
      </c>
    </row>
    <row r="18" spans="1:14" s="28" customFormat="1" ht="31.5" x14ac:dyDescent="0.25">
      <c r="A18" s="146"/>
      <c r="B18" s="149"/>
      <c r="C18" s="149"/>
      <c r="D18" s="26" t="s">
        <v>109</v>
      </c>
      <c r="E18" s="27">
        <v>241</v>
      </c>
      <c r="F18" s="106" t="s">
        <v>129</v>
      </c>
      <c r="G18" s="27"/>
      <c r="H18" s="27"/>
      <c r="I18" s="78">
        <f>SUM(I24,I21)</f>
        <v>200</v>
      </c>
      <c r="J18" s="78">
        <f>SUM(J24,J21)</f>
        <v>750</v>
      </c>
      <c r="K18" s="78">
        <f>SUM(K21,K24)</f>
        <v>750</v>
      </c>
      <c r="L18" s="78">
        <f>SUM(L21,L24)</f>
        <v>750</v>
      </c>
      <c r="M18" s="78">
        <v>750</v>
      </c>
      <c r="N18" s="78">
        <f>SUM(J18:M18)</f>
        <v>3000</v>
      </c>
    </row>
    <row r="19" spans="1:14" s="28" customFormat="1" ht="47.25" x14ac:dyDescent="0.25">
      <c r="A19" s="147" t="s">
        <v>3</v>
      </c>
      <c r="B19" s="148" t="s">
        <v>13</v>
      </c>
      <c r="C19" s="148" t="s">
        <v>107</v>
      </c>
      <c r="D19" s="29" t="s">
        <v>67</v>
      </c>
      <c r="E19" s="22"/>
      <c r="F19" s="22"/>
      <c r="G19" s="22"/>
      <c r="H19" s="22"/>
      <c r="I19" s="63">
        <v>150</v>
      </c>
      <c r="J19" s="63">
        <v>700</v>
      </c>
      <c r="K19" s="63">
        <v>700</v>
      </c>
      <c r="L19" s="63">
        <v>700</v>
      </c>
      <c r="M19" s="63">
        <v>700</v>
      </c>
      <c r="N19" s="63">
        <f>SUM(J19:M19)</f>
        <v>2800</v>
      </c>
    </row>
    <row r="20" spans="1:14" s="28" customFormat="1" x14ac:dyDescent="0.25">
      <c r="A20" s="147"/>
      <c r="B20" s="148"/>
      <c r="C20" s="148"/>
      <c r="D20" s="29" t="s">
        <v>30</v>
      </c>
      <c r="E20" s="22"/>
      <c r="F20" s="22"/>
      <c r="G20" s="22"/>
      <c r="H20" s="22"/>
      <c r="I20" s="63">
        <v>0</v>
      </c>
      <c r="J20" s="63">
        <v>0</v>
      </c>
      <c r="K20" s="63">
        <v>0</v>
      </c>
      <c r="L20" s="63">
        <v>0</v>
      </c>
      <c r="M20" s="63"/>
      <c r="N20" s="63">
        <f>SUM(I20:L20)</f>
        <v>0</v>
      </c>
    </row>
    <row r="21" spans="1:14" s="28" customFormat="1" ht="31.5" x14ac:dyDescent="0.25">
      <c r="A21" s="147"/>
      <c r="B21" s="148"/>
      <c r="C21" s="148"/>
      <c r="D21" s="29" t="s">
        <v>109</v>
      </c>
      <c r="E21" s="22">
        <v>241</v>
      </c>
      <c r="F21" s="105" t="s">
        <v>129</v>
      </c>
      <c r="G21" s="22">
        <v>1310083980</v>
      </c>
      <c r="H21" s="22">
        <v>540</v>
      </c>
      <c r="I21" s="63">
        <v>150</v>
      </c>
      <c r="J21" s="63">
        <v>700</v>
      </c>
      <c r="K21" s="63">
        <v>700</v>
      </c>
      <c r="L21" s="63">
        <v>700</v>
      </c>
      <c r="M21" s="63">
        <v>700</v>
      </c>
      <c r="N21" s="63">
        <f>SUM(J21:M21)</f>
        <v>2800</v>
      </c>
    </row>
    <row r="22" spans="1:14" s="28" customFormat="1" ht="47.25" x14ac:dyDescent="0.25">
      <c r="A22" s="147" t="s">
        <v>52</v>
      </c>
      <c r="B22" s="148" t="s">
        <v>54</v>
      </c>
      <c r="C22" s="148" t="s">
        <v>108</v>
      </c>
      <c r="D22" s="85" t="s">
        <v>67</v>
      </c>
      <c r="E22" s="22"/>
      <c r="F22" s="22"/>
      <c r="G22" s="22"/>
      <c r="H22" s="22"/>
      <c r="I22" s="63">
        <v>50</v>
      </c>
      <c r="J22" s="63">
        <v>50</v>
      </c>
      <c r="K22" s="63">
        <v>50</v>
      </c>
      <c r="L22" s="63">
        <v>50</v>
      </c>
      <c r="M22" s="63">
        <v>50</v>
      </c>
      <c r="N22" s="63">
        <f>SUM(J22:M22)</f>
        <v>200</v>
      </c>
    </row>
    <row r="23" spans="1:14" s="28" customFormat="1" x14ac:dyDescent="0.25">
      <c r="A23" s="147"/>
      <c r="B23" s="148"/>
      <c r="C23" s="148"/>
      <c r="D23" s="29" t="s">
        <v>30</v>
      </c>
      <c r="E23" s="22"/>
      <c r="F23" s="22"/>
      <c r="G23" s="22"/>
      <c r="H23" s="22"/>
      <c r="I23" s="63"/>
      <c r="J23" s="63"/>
      <c r="K23" s="63"/>
      <c r="L23" s="63"/>
      <c r="M23" s="63"/>
      <c r="N23" s="63">
        <f t="shared" si="0"/>
        <v>0</v>
      </c>
    </row>
    <row r="24" spans="1:14" s="28" customFormat="1" ht="31.5" x14ac:dyDescent="0.25">
      <c r="A24" s="147"/>
      <c r="B24" s="148"/>
      <c r="C24" s="148"/>
      <c r="D24" s="85" t="s">
        <v>109</v>
      </c>
      <c r="E24" s="22">
        <v>241</v>
      </c>
      <c r="F24" s="105" t="s">
        <v>129</v>
      </c>
      <c r="G24" s="22">
        <v>1320083790</v>
      </c>
      <c r="H24" s="22">
        <v>244</v>
      </c>
      <c r="I24" s="63">
        <v>50</v>
      </c>
      <c r="J24" s="63">
        <v>50</v>
      </c>
      <c r="K24" s="63">
        <v>50</v>
      </c>
      <c r="L24" s="63">
        <v>50</v>
      </c>
      <c r="M24" s="63">
        <v>50</v>
      </c>
      <c r="N24" s="63">
        <f>SUM(J24:M24)</f>
        <v>200</v>
      </c>
    </row>
    <row r="25" spans="1:14" s="28" customFormat="1" x14ac:dyDescent="0.25">
      <c r="A25" s="33"/>
      <c r="E25" s="33"/>
    </row>
  </sheetData>
  <mergeCells count="23">
    <mergeCell ref="A22:A24"/>
    <mergeCell ref="B22:B24"/>
    <mergeCell ref="C22:C24"/>
    <mergeCell ref="B16:B18"/>
    <mergeCell ref="C16:C18"/>
    <mergeCell ref="A19:A21"/>
    <mergeCell ref="B19:B21"/>
    <mergeCell ref="C19:C21"/>
    <mergeCell ref="J3:N3"/>
    <mergeCell ref="J2:N2"/>
    <mergeCell ref="J1:N1"/>
    <mergeCell ref="A16:A18"/>
    <mergeCell ref="A9:N9"/>
    <mergeCell ref="A10:N10"/>
    <mergeCell ref="A11:N11"/>
    <mergeCell ref="J6:N6"/>
    <mergeCell ref="N13:N14"/>
    <mergeCell ref="A13:A14"/>
    <mergeCell ref="B13:B14"/>
    <mergeCell ref="C13:C14"/>
    <mergeCell ref="D13:D14"/>
    <mergeCell ref="E13:H13"/>
    <mergeCell ref="A8:N8"/>
  </mergeCells>
  <pageMargins left="0.78740157480314965" right="0.78740157480314965" top="1.1811023622047245" bottom="0.39370078740157483" header="0.31496062992125984" footer="0.31496062992125984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O37"/>
  <sheetViews>
    <sheetView tabSelected="1" view="pageBreakPreview" zoomScale="85" zoomScaleNormal="100" zoomScaleSheetLayoutView="85" workbookViewId="0">
      <selection activeCell="M20" sqref="M20"/>
    </sheetView>
  </sheetViews>
  <sheetFormatPr defaultRowHeight="18.75" outlineLevelCol="1" x14ac:dyDescent="0.3"/>
  <cols>
    <col min="1" max="1" width="5.375" style="31" customWidth="1"/>
    <col min="2" max="2" width="20.625" style="8" customWidth="1"/>
    <col min="3" max="3" width="22.25" style="8" customWidth="1"/>
    <col min="4" max="4" width="26.5" style="8" customWidth="1"/>
    <col min="5" max="7" width="13" style="55" hidden="1" customWidth="1" outlineLevel="1"/>
    <col min="8" max="8" width="13.375" style="8" hidden="1" customWidth="1" collapsed="1"/>
    <col min="9" max="12" width="14.125" style="8" customWidth="1"/>
    <col min="13" max="13" width="18.125" style="8" bestFit="1" customWidth="1"/>
    <col min="14" max="14" width="9" style="8"/>
    <col min="15" max="15" width="17.875" style="61" bestFit="1" customWidth="1"/>
    <col min="16" max="16384" width="9" style="8"/>
  </cols>
  <sheetData>
    <row r="2" spans="1:13" x14ac:dyDescent="0.3">
      <c r="I2" s="14" t="s">
        <v>65</v>
      </c>
    </row>
    <row r="3" spans="1:13" ht="65.25" customHeight="1" x14ac:dyDescent="0.3">
      <c r="I3" s="123" t="str">
        <f>CONCATENATE("к муниципальной программе Туруханского района """,'пр 4 к МП'!C16,"""")</f>
        <v>к муниципальной программе Туруханского района "Профилактика правонарушений и антитеррористической защищенности на территории Туруханского района"</v>
      </c>
      <c r="J3" s="123"/>
      <c r="K3" s="123"/>
      <c r="L3" s="123"/>
      <c r="M3" s="123"/>
    </row>
    <row r="4" spans="1:13" x14ac:dyDescent="0.3">
      <c r="A4" s="16"/>
    </row>
    <row r="5" spans="1:13" x14ac:dyDescent="0.3">
      <c r="A5" s="16"/>
    </row>
    <row r="6" spans="1:13" x14ac:dyDescent="0.3">
      <c r="A6" s="115" t="s">
        <v>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</row>
    <row r="7" spans="1:13" x14ac:dyDescent="0.3">
      <c r="A7" s="115" t="s">
        <v>38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</row>
    <row r="8" spans="1:13" x14ac:dyDescent="0.3">
      <c r="A8" s="115" t="s">
        <v>39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9" spans="1:13" x14ac:dyDescent="0.3">
      <c r="A9" s="115" t="s">
        <v>40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</row>
    <row r="10" spans="1:13" x14ac:dyDescent="0.3">
      <c r="A10" s="115" t="s">
        <v>41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</row>
    <row r="11" spans="1:13" x14ac:dyDescent="0.3">
      <c r="A11" s="115" t="s">
        <v>42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</row>
    <row r="12" spans="1:13" x14ac:dyDescent="0.3">
      <c r="A12" s="16"/>
    </row>
    <row r="13" spans="1:13" x14ac:dyDescent="0.3">
      <c r="M13" s="7" t="s">
        <v>18</v>
      </c>
    </row>
    <row r="14" spans="1:13" ht="58.5" customHeight="1" x14ac:dyDescent="0.3">
      <c r="A14" s="118" t="s">
        <v>17</v>
      </c>
      <c r="B14" s="118" t="s">
        <v>31</v>
      </c>
      <c r="C14" s="118" t="s">
        <v>32</v>
      </c>
      <c r="D14" s="118" t="s">
        <v>35</v>
      </c>
      <c r="E14" s="53">
        <v>2014</v>
      </c>
      <c r="F14" s="53">
        <v>2015</v>
      </c>
      <c r="G14" s="53">
        <v>2016</v>
      </c>
      <c r="H14" s="81" t="s">
        <v>49</v>
      </c>
      <c r="I14" s="81" t="s">
        <v>50</v>
      </c>
      <c r="J14" s="81" t="s">
        <v>51</v>
      </c>
      <c r="K14" s="99" t="s">
        <v>116</v>
      </c>
      <c r="L14" s="112" t="s">
        <v>133</v>
      </c>
      <c r="M14" s="118" t="s">
        <v>23</v>
      </c>
    </row>
    <row r="15" spans="1:13" x14ac:dyDescent="0.3">
      <c r="A15" s="118"/>
      <c r="B15" s="118"/>
      <c r="C15" s="118"/>
      <c r="D15" s="118"/>
      <c r="E15" s="53"/>
      <c r="F15" s="53"/>
      <c r="G15" s="53"/>
      <c r="H15" s="3" t="s">
        <v>28</v>
      </c>
      <c r="I15" s="3" t="s">
        <v>28</v>
      </c>
      <c r="J15" s="3" t="s">
        <v>28</v>
      </c>
      <c r="K15" s="99" t="s">
        <v>28</v>
      </c>
      <c r="L15" s="112" t="s">
        <v>28</v>
      </c>
      <c r="M15" s="118"/>
    </row>
    <row r="16" spans="1:13" x14ac:dyDescent="0.3">
      <c r="A16" s="17">
        <v>1</v>
      </c>
      <c r="B16" s="3">
        <v>2</v>
      </c>
      <c r="C16" s="3">
        <v>3</v>
      </c>
      <c r="D16" s="3">
        <v>4</v>
      </c>
      <c r="E16" s="53"/>
      <c r="F16" s="53"/>
      <c r="G16" s="53"/>
      <c r="H16" s="3">
        <v>5</v>
      </c>
      <c r="I16" s="3">
        <v>6</v>
      </c>
      <c r="J16" s="3">
        <v>7</v>
      </c>
      <c r="K16" s="99">
        <v>8</v>
      </c>
      <c r="L16" s="112">
        <v>9</v>
      </c>
      <c r="M16" s="3">
        <v>10</v>
      </c>
    </row>
    <row r="17" spans="1:15" x14ac:dyDescent="0.3">
      <c r="A17" s="150">
        <v>1</v>
      </c>
      <c r="B17" s="151" t="s">
        <v>36</v>
      </c>
      <c r="C17" s="151" t="str">
        <f>'пр 4 к МП'!C16</f>
        <v>Профилактика правонарушений и антитеррористической защищенности на территории Туруханского района</v>
      </c>
      <c r="D17" s="15" t="s">
        <v>34</v>
      </c>
      <c r="E17" s="59" t="e">
        <f>E24+E31+#REF!</f>
        <v>#REF!</v>
      </c>
      <c r="F17" s="59" t="e">
        <f>F24+F31+#REF!</f>
        <v>#REF!</v>
      </c>
      <c r="G17" s="59" t="e">
        <f>G24+G31+#REF!</f>
        <v>#REF!</v>
      </c>
      <c r="H17" s="60">
        <v>200</v>
      </c>
      <c r="I17" s="60">
        <v>750</v>
      </c>
      <c r="J17" s="60">
        <v>750</v>
      </c>
      <c r="K17" s="60">
        <v>750</v>
      </c>
      <c r="L17" s="60">
        <v>750</v>
      </c>
      <c r="M17" s="60">
        <f>SUM(I17:L17)</f>
        <v>3000</v>
      </c>
      <c r="O17" s="61" t="e">
        <f>SUM(E17:M17)</f>
        <v>#REF!</v>
      </c>
    </row>
    <row r="18" spans="1:15" x14ac:dyDescent="0.3">
      <c r="A18" s="150"/>
      <c r="B18" s="151"/>
      <c r="C18" s="151"/>
      <c r="D18" s="15" t="s">
        <v>19</v>
      </c>
      <c r="E18" s="56"/>
      <c r="F18" s="56"/>
      <c r="G18" s="56"/>
      <c r="H18" s="30"/>
      <c r="I18" s="30"/>
      <c r="J18" s="30"/>
      <c r="K18" s="30"/>
      <c r="L18" s="30"/>
      <c r="M18" s="30"/>
    </row>
    <row r="19" spans="1:15" x14ac:dyDescent="0.3">
      <c r="A19" s="150"/>
      <c r="B19" s="151"/>
      <c r="C19" s="151"/>
      <c r="D19" s="9" t="s">
        <v>56</v>
      </c>
      <c r="E19" s="62" t="e">
        <f>E26+E33+#REF!</f>
        <v>#REF!</v>
      </c>
      <c r="F19" s="62" t="e">
        <f>F26+F33+#REF!</f>
        <v>#REF!</v>
      </c>
      <c r="G19" s="62" t="e">
        <f>G26+G33+#REF!</f>
        <v>#REF!</v>
      </c>
      <c r="H19" s="63">
        <v>0</v>
      </c>
      <c r="I19" s="63">
        <v>0</v>
      </c>
      <c r="J19" s="63">
        <v>0</v>
      </c>
      <c r="K19" s="63"/>
      <c r="L19" s="63"/>
      <c r="M19" s="30">
        <v>0</v>
      </c>
    </row>
    <row r="20" spans="1:15" x14ac:dyDescent="0.3">
      <c r="A20" s="150"/>
      <c r="B20" s="151"/>
      <c r="C20" s="151"/>
      <c r="D20" s="15" t="s">
        <v>57</v>
      </c>
      <c r="E20" s="62" t="e">
        <f>E27+E34+#REF!</f>
        <v>#REF!</v>
      </c>
      <c r="F20" s="62" t="e">
        <f>F27+F34+#REF!</f>
        <v>#REF!</v>
      </c>
      <c r="G20" s="62" t="e">
        <f>G27+G34+#REF!</f>
        <v>#REF!</v>
      </c>
      <c r="H20" s="63">
        <v>0</v>
      </c>
      <c r="I20" s="63">
        <v>0</v>
      </c>
      <c r="J20" s="63">
        <v>0</v>
      </c>
      <c r="K20" s="63"/>
      <c r="L20" s="63"/>
      <c r="M20" s="30">
        <v>0</v>
      </c>
      <c r="O20" s="61" t="e">
        <f t="shared" ref="O20" si="0">SUM(E20:J20)</f>
        <v>#REF!</v>
      </c>
    </row>
    <row r="21" spans="1:15" x14ac:dyDescent="0.3">
      <c r="A21" s="150"/>
      <c r="B21" s="151"/>
      <c r="C21" s="151"/>
      <c r="D21" s="15" t="s">
        <v>37</v>
      </c>
      <c r="E21" s="62" t="e">
        <f>E28+E35+#REF!</f>
        <v>#REF!</v>
      </c>
      <c r="F21" s="62" t="e">
        <f>F28+F35+#REF!</f>
        <v>#REF!</v>
      </c>
      <c r="G21" s="62" t="e">
        <f>G28+G35+#REF!</f>
        <v>#REF!</v>
      </c>
      <c r="H21" s="63">
        <v>200</v>
      </c>
      <c r="I21" s="63">
        <v>750</v>
      </c>
      <c r="J21" s="63">
        <v>750</v>
      </c>
      <c r="K21" s="63">
        <v>750</v>
      </c>
      <c r="L21" s="63">
        <v>750</v>
      </c>
      <c r="M21" s="103">
        <f>SUM(I21:L21)</f>
        <v>3000</v>
      </c>
      <c r="O21" s="61" t="e">
        <f>SUM(E21:K21)</f>
        <v>#REF!</v>
      </c>
    </row>
    <row r="22" spans="1:15" ht="48" x14ac:dyDescent="0.3">
      <c r="A22" s="150"/>
      <c r="B22" s="151"/>
      <c r="C22" s="151"/>
      <c r="D22" s="10" t="s">
        <v>58</v>
      </c>
      <c r="E22" s="56" t="e">
        <f>E29+E36+#REF!</f>
        <v>#REF!</v>
      </c>
      <c r="F22" s="56" t="e">
        <f>F29+F36+#REF!</f>
        <v>#REF!</v>
      </c>
      <c r="G22" s="56" t="e">
        <f>G29+G36+#REF!</f>
        <v>#REF!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30">
        <v>0</v>
      </c>
    </row>
    <row r="23" spans="1:15" x14ac:dyDescent="0.3">
      <c r="A23" s="150"/>
      <c r="B23" s="151"/>
      <c r="C23" s="151"/>
      <c r="D23" s="15" t="s">
        <v>20</v>
      </c>
      <c r="E23" s="56" t="e">
        <f>E30+E37+#REF!</f>
        <v>#REF!</v>
      </c>
      <c r="F23" s="56" t="e">
        <f>F30+F37+#REF!</f>
        <v>#REF!</v>
      </c>
      <c r="G23" s="56" t="e">
        <f>G30+G37+#REF!</f>
        <v>#REF!</v>
      </c>
      <c r="H23" s="63">
        <v>0</v>
      </c>
      <c r="I23" s="63">
        <v>0</v>
      </c>
      <c r="J23" s="63">
        <v>0</v>
      </c>
      <c r="K23" s="63"/>
      <c r="L23" s="63"/>
      <c r="M23" s="30">
        <v>0</v>
      </c>
    </row>
    <row r="24" spans="1:15" x14ac:dyDescent="0.3">
      <c r="A24" s="150" t="s">
        <v>3</v>
      </c>
      <c r="B24" s="151" t="s">
        <v>13</v>
      </c>
      <c r="C24" s="151" t="str">
        <f>'пр 4 к МП'!C19</f>
        <v>Профилактика правонарушений, укрепление общественного порядка и общественной безопасности</v>
      </c>
      <c r="D24" s="4" t="s">
        <v>34</v>
      </c>
      <c r="E24" s="70">
        <f t="shared" ref="E24:G24" si="1">SUM(E26:E30)</f>
        <v>0</v>
      </c>
      <c r="F24" s="70">
        <f t="shared" si="1"/>
        <v>0</v>
      </c>
      <c r="G24" s="70">
        <f t="shared" si="1"/>
        <v>0</v>
      </c>
      <c r="H24" s="60">
        <v>150</v>
      </c>
      <c r="I24" s="60">
        <v>700</v>
      </c>
      <c r="J24" s="60">
        <v>700</v>
      </c>
      <c r="K24" s="60">
        <v>700</v>
      </c>
      <c r="L24" s="60">
        <v>700</v>
      </c>
      <c r="M24" s="60">
        <v>2800</v>
      </c>
      <c r="O24" s="61">
        <f>SUM(I24:L24)</f>
        <v>2800</v>
      </c>
    </row>
    <row r="25" spans="1:15" x14ac:dyDescent="0.3">
      <c r="A25" s="150"/>
      <c r="B25" s="151"/>
      <c r="C25" s="151"/>
      <c r="D25" s="4" t="s">
        <v>19</v>
      </c>
      <c r="E25" s="70"/>
      <c r="F25" s="70"/>
      <c r="G25" s="70"/>
      <c r="H25" s="63"/>
      <c r="I25" s="63"/>
      <c r="J25" s="63"/>
      <c r="K25" s="63"/>
      <c r="L25" s="63"/>
      <c r="M25" s="63"/>
    </row>
    <row r="26" spans="1:15" x14ac:dyDescent="0.3">
      <c r="A26" s="150"/>
      <c r="B26" s="151"/>
      <c r="C26" s="151"/>
      <c r="D26" s="9" t="s">
        <v>56</v>
      </c>
      <c r="E26" s="70"/>
      <c r="F26" s="70"/>
      <c r="G26" s="70"/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f>SUM(H26:L26)</f>
        <v>0</v>
      </c>
    </row>
    <row r="27" spans="1:15" x14ac:dyDescent="0.3">
      <c r="A27" s="150"/>
      <c r="B27" s="151"/>
      <c r="C27" s="151"/>
      <c r="D27" s="4" t="s">
        <v>57</v>
      </c>
      <c r="E27" s="70"/>
      <c r="F27" s="70"/>
      <c r="G27" s="70"/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f>SUM(H27:L27)</f>
        <v>0</v>
      </c>
      <c r="O27" s="61">
        <f>SUM(E27:L27)</f>
        <v>0</v>
      </c>
    </row>
    <row r="28" spans="1:15" x14ac:dyDescent="0.3">
      <c r="A28" s="150"/>
      <c r="B28" s="151"/>
      <c r="C28" s="151"/>
      <c r="D28" s="4" t="s">
        <v>37</v>
      </c>
      <c r="E28" s="70"/>
      <c r="F28" s="70"/>
      <c r="G28" s="70"/>
      <c r="H28" s="63">
        <v>150</v>
      </c>
      <c r="I28" s="63">
        <v>700</v>
      </c>
      <c r="J28" s="63">
        <v>700</v>
      </c>
      <c r="K28" s="63">
        <v>700</v>
      </c>
      <c r="L28" s="63">
        <v>700</v>
      </c>
      <c r="M28" s="63">
        <v>2800</v>
      </c>
      <c r="O28" s="61">
        <f>SUM(I28:L28)</f>
        <v>2800</v>
      </c>
    </row>
    <row r="29" spans="1:15" ht="48" x14ac:dyDescent="0.3">
      <c r="A29" s="150"/>
      <c r="B29" s="151"/>
      <c r="C29" s="151"/>
      <c r="D29" s="10" t="s">
        <v>58</v>
      </c>
      <c r="E29" s="71"/>
      <c r="F29" s="71"/>
      <c r="G29" s="71"/>
      <c r="H29" s="63">
        <v>0</v>
      </c>
      <c r="I29" s="63">
        <v>0</v>
      </c>
      <c r="J29" s="63">
        <v>0</v>
      </c>
      <c r="K29" s="63"/>
      <c r="L29" s="63"/>
      <c r="M29" s="63">
        <f t="shared" ref="M29:M37" si="2">SUM(H29:J29)</f>
        <v>0</v>
      </c>
    </row>
    <row r="30" spans="1:15" x14ac:dyDescent="0.3">
      <c r="A30" s="150"/>
      <c r="B30" s="151"/>
      <c r="C30" s="151"/>
      <c r="D30" s="4" t="s">
        <v>20</v>
      </c>
      <c r="E30" s="70"/>
      <c r="F30" s="70"/>
      <c r="G30" s="70"/>
      <c r="H30" s="63">
        <v>0</v>
      </c>
      <c r="I30" s="63">
        <v>0</v>
      </c>
      <c r="J30" s="63">
        <v>0</v>
      </c>
      <c r="K30" s="63"/>
      <c r="L30" s="63"/>
      <c r="M30" s="63">
        <f t="shared" si="2"/>
        <v>0</v>
      </c>
    </row>
    <row r="31" spans="1:15" x14ac:dyDescent="0.3">
      <c r="A31" s="150" t="s">
        <v>52</v>
      </c>
      <c r="B31" s="151" t="s">
        <v>54</v>
      </c>
      <c r="C31" s="151" t="str">
        <f>'пр 4 к МП'!C22</f>
        <v>Профилактика терроризма, минимизация и ликвидация последствий его проявления</v>
      </c>
      <c r="D31" s="15" t="s">
        <v>34</v>
      </c>
      <c r="E31" s="54">
        <f t="shared" ref="E31:G31" si="3">SUM(E33:E37)</f>
        <v>0</v>
      </c>
      <c r="F31" s="54">
        <f t="shared" si="3"/>
        <v>0</v>
      </c>
      <c r="G31" s="54">
        <f t="shared" si="3"/>
        <v>0</v>
      </c>
      <c r="H31" s="90">
        <v>50</v>
      </c>
      <c r="I31" s="90">
        <v>50</v>
      </c>
      <c r="J31" s="90">
        <v>50</v>
      </c>
      <c r="K31" s="90">
        <v>50</v>
      </c>
      <c r="L31" s="90">
        <v>50</v>
      </c>
      <c r="M31" s="90">
        <v>200</v>
      </c>
      <c r="O31" s="61">
        <f>SUM(E31:K31)</f>
        <v>200</v>
      </c>
    </row>
    <row r="32" spans="1:15" x14ac:dyDescent="0.3">
      <c r="A32" s="150"/>
      <c r="B32" s="151"/>
      <c r="C32" s="151"/>
      <c r="D32" s="15" t="s">
        <v>19</v>
      </c>
      <c r="E32" s="54"/>
      <c r="F32" s="54"/>
      <c r="G32" s="54"/>
      <c r="H32" s="30"/>
      <c r="I32" s="30"/>
      <c r="J32" s="30"/>
      <c r="K32" s="30"/>
      <c r="L32" s="30"/>
      <c r="M32" s="30"/>
    </row>
    <row r="33" spans="1:15" x14ac:dyDescent="0.3">
      <c r="A33" s="150"/>
      <c r="B33" s="151"/>
      <c r="C33" s="151"/>
      <c r="D33" s="9" t="s">
        <v>56</v>
      </c>
      <c r="E33" s="57"/>
      <c r="F33" s="57"/>
      <c r="G33" s="57"/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f>SUM(H33:L33)</f>
        <v>0</v>
      </c>
    </row>
    <row r="34" spans="1:15" x14ac:dyDescent="0.3">
      <c r="A34" s="150"/>
      <c r="B34" s="151"/>
      <c r="C34" s="151"/>
      <c r="D34" s="15" t="s">
        <v>57</v>
      </c>
      <c r="E34" s="54"/>
      <c r="F34" s="54"/>
      <c r="G34" s="54"/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f>SUM(H34:L34)</f>
        <v>0</v>
      </c>
    </row>
    <row r="35" spans="1:15" x14ac:dyDescent="0.3">
      <c r="A35" s="150"/>
      <c r="B35" s="151"/>
      <c r="C35" s="151"/>
      <c r="D35" s="15" t="s">
        <v>37</v>
      </c>
      <c r="E35" s="54"/>
      <c r="F35" s="54"/>
      <c r="G35" s="54"/>
      <c r="H35" s="89">
        <v>50</v>
      </c>
      <c r="I35" s="89">
        <v>50</v>
      </c>
      <c r="J35" s="89">
        <v>50</v>
      </c>
      <c r="K35" s="89">
        <v>50</v>
      </c>
      <c r="L35" s="89">
        <v>50</v>
      </c>
      <c r="M35" s="89">
        <v>200</v>
      </c>
      <c r="O35" s="61">
        <f>SUM(E35:K35)</f>
        <v>200</v>
      </c>
    </row>
    <row r="36" spans="1:15" ht="48" x14ac:dyDescent="0.3">
      <c r="A36" s="150"/>
      <c r="B36" s="151"/>
      <c r="C36" s="151"/>
      <c r="D36" s="10" t="s">
        <v>58</v>
      </c>
      <c r="E36" s="58"/>
      <c r="F36" s="58"/>
      <c r="G36" s="58"/>
      <c r="H36" s="30">
        <v>0</v>
      </c>
      <c r="I36" s="30">
        <v>0</v>
      </c>
      <c r="J36" s="30">
        <v>0</v>
      </c>
      <c r="K36" s="30"/>
      <c r="L36" s="30"/>
      <c r="M36" s="30">
        <f t="shared" si="2"/>
        <v>0</v>
      </c>
    </row>
    <row r="37" spans="1:15" x14ac:dyDescent="0.3">
      <c r="A37" s="150"/>
      <c r="B37" s="151"/>
      <c r="C37" s="151"/>
      <c r="D37" s="15" t="s">
        <v>20</v>
      </c>
      <c r="E37" s="54"/>
      <c r="F37" s="54"/>
      <c r="G37" s="54"/>
      <c r="H37" s="30">
        <v>0</v>
      </c>
      <c r="I37" s="30">
        <v>0</v>
      </c>
      <c r="J37" s="30">
        <v>0</v>
      </c>
      <c r="K37" s="30"/>
      <c r="L37" s="30"/>
      <c r="M37" s="30">
        <f t="shared" si="2"/>
        <v>0</v>
      </c>
    </row>
  </sheetData>
  <mergeCells count="21">
    <mergeCell ref="A17:A23"/>
    <mergeCell ref="B17:B23"/>
    <mergeCell ref="C17:C23"/>
    <mergeCell ref="B14:B15"/>
    <mergeCell ref="C14:C15"/>
    <mergeCell ref="A31:A37"/>
    <mergeCell ref="B31:B37"/>
    <mergeCell ref="C31:C37"/>
    <mergeCell ref="I3:M3"/>
    <mergeCell ref="A6:M6"/>
    <mergeCell ref="A7:M7"/>
    <mergeCell ref="A8:M8"/>
    <mergeCell ref="A9:M9"/>
    <mergeCell ref="A10:M10"/>
    <mergeCell ref="A24:A30"/>
    <mergeCell ref="B24:B30"/>
    <mergeCell ref="C24:C30"/>
    <mergeCell ref="A14:A15"/>
    <mergeCell ref="D14:D15"/>
    <mergeCell ref="A11:M11"/>
    <mergeCell ref="M14:M15"/>
  </mergeCells>
  <pageMargins left="0.78740157480314965" right="0.78740157480314965" top="1.1811023622047245" bottom="0.39370078740157483" header="0.31496062992125984" footer="0.31496062992125984"/>
  <pageSetup paperSize="9" scale="81" fitToHeight="0" orientation="landscape" verticalDpi="0" r:id="rId1"/>
  <rowBreaks count="1" manualBreakCount="1">
    <brk id="23" max="11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 к пасп</vt:lpstr>
      <vt:lpstr>пр к пасп ПП1</vt:lpstr>
      <vt:lpstr>пр к ПП1</vt:lpstr>
      <vt:lpstr>пр к пасп ПП2</vt:lpstr>
      <vt:lpstr>пр к ПП2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3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пасп ПП2'!Область_печати</vt:lpstr>
      <vt:lpstr>'пр к ПП1'!Область_печати</vt:lpstr>
      <vt:lpstr>'пр к ПП2'!Область_печати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2019-11-28T08:38:13Z</cp:lastPrinted>
  <dcterms:created xsi:type="dcterms:W3CDTF">2016-10-20T04:37:12Z</dcterms:created>
  <dcterms:modified xsi:type="dcterms:W3CDTF">2019-11-28T08:38:53Z</dcterms:modified>
</cp:coreProperties>
</file>