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140" windowWidth="12795" windowHeight="1425" activeTab="0"/>
  </bookViews>
  <sheets>
    <sheet name="крайний вариант" sheetId="1" r:id="rId1"/>
  </sheets>
  <definedNames>
    <definedName name="Z_0BA42986_7D39_4E7A_823B_2CB4B9187C48_.wvu.FilterData" localSheetId="0" hidden="1">'крайний вариант'!$A$4:$C$44</definedName>
    <definedName name="Z_0C51B09C_EC7C_4F1B_AC86_0E34208AB25F_.wvu.FilterData" localSheetId="0" hidden="1">'крайний вариант'!$A$4:$C$44</definedName>
    <definedName name="Z_0D5BD890_960B_4D50_B5EC_89017F4627EC_.wvu.FilterData" localSheetId="0" hidden="1">'крайний вариант'!$A$4:$C$43</definedName>
    <definedName name="Z_0ED4AA2D_AFB3_4A12_BA35_8B910554ACEA_.wvu.FilterData" localSheetId="0" hidden="1">'крайний вариант'!$A$4:$C$44</definedName>
    <definedName name="Z_153C379D_A65B_4B4D_9755_C768171829FE_.wvu.Rows" localSheetId="0" hidden="1">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</definedName>
    <definedName name="Z_1DC2D916_25EC_4301_9EDD_8A3F918119E3_.wvu.FilterData" localSheetId="0" hidden="1">'крайний вариант'!$A$4:$C$44</definedName>
    <definedName name="Z_23720612_B15A_45AB_8930_F59ABB375B98_.wvu.FilterData" localSheetId="0" hidden="1">'крайний вариант'!$A$4:$C$44</definedName>
    <definedName name="Z_2AFCE078_760D_4B6C_9F3C_19A4FF150CB6_.wvu.FilterData" localSheetId="0" hidden="1">'крайний вариант'!$A$4:$C$44</definedName>
    <definedName name="Z_30E5BB8B_72F2_4ED8_B5BE_2012CF9818D4_.wvu.FilterData" localSheetId="0" hidden="1">'крайний вариант'!$A$4:$C$44</definedName>
    <definedName name="Z_334B14A0_FD99_460A_9BC3_581BB996E167_.wvu.FilterData" localSheetId="0" hidden="1">'крайний вариант'!$A$4:$C$43</definedName>
    <definedName name="Z_35230852_6216_4033_A6A0_068713DB5E2D_.wvu.Cols" localSheetId="0" hidden="1">'крайний вариант'!$C:$C</definedName>
    <definedName name="Z_35230852_6216_4033_A6A0_068713DB5E2D_.wvu.FilterData" localSheetId="0" hidden="1">'крайний вариант'!$A$4:$C$43</definedName>
    <definedName name="Z_35230852_6216_4033_A6A0_068713DB5E2D_.wvu.PrintArea" localSheetId="0" hidden="1">'крайний вариант'!$A$1:$C$53</definedName>
    <definedName name="Z_46509E29_ED60_4B28_B1DA_8F187BECB82E_.wvu.FilterData" localSheetId="0" hidden="1">'крайний вариант'!$A$4:$C$44</definedName>
    <definedName name="Z_4BAD34C5_49B0_4580_AB98_1BCB78FFED37_.wvu.FilterData" localSheetId="0" hidden="1">'крайний вариант'!$A$4:$C$43</definedName>
    <definedName name="Z_4FB4FF46_66EB_4E53_A1E0_3E14F7F25022_.wvu.FilterData" localSheetId="0" hidden="1">'крайний вариант'!$A$4:$C$43</definedName>
    <definedName name="Z_542A1DA1_DD83_4366_B8B8_DC8D8F196A88_.wvu.FilterData" localSheetId="0" hidden="1">'крайний вариант'!$A$4:$C$43</definedName>
    <definedName name="Z_564FD9CF_EA06_47DF_94A3_50AF92115222_.wvu.FilterData" localSheetId="0" hidden="1">'крайний вариант'!$A$4:$C$44</definedName>
    <definedName name="Z_5909F383_F8AD_46C9_9BE7_1B86A82182EC_.wvu.FilterData" localSheetId="0" hidden="1">'крайний вариант'!$A$4:$C$44</definedName>
    <definedName name="Z_678A9D6A_CD2F_4FC5_ADAB_B9CA298D42A2_.wvu.FilterData" localSheetId="0" hidden="1">'крайний вариант'!$A$4:$C$43</definedName>
    <definedName name="Z_6C974958_5E6C_4A5C_B55D_3329267D4372_.wvu.FilterData" localSheetId="0" hidden="1">'крайний вариант'!$A$4:$C$43</definedName>
    <definedName name="Z_6DB75ABE_95B7_4583_849E_4D961E7A32DB_.wvu.FilterData" localSheetId="0" hidden="1">'крайний вариант'!$A$4:$C$44</definedName>
    <definedName name="Z_7653144A_D1B7_43A7_938F_9F1BC60230BA_.wvu.FilterData" localSheetId="0" hidden="1">'крайний вариант'!$A$4:$C$43</definedName>
    <definedName name="Z_790C0BC8_34C3_4957_9C9F_5D6980057ACD_.wvu.FilterData" localSheetId="0" hidden="1">'крайний вариант'!$A$4:$C$44</definedName>
    <definedName name="Z_80F50749_5BB2_4C44_98AA_639623170523_.wvu.FilterData" localSheetId="0" hidden="1">'крайний вариант'!$A$4:$C$44</definedName>
    <definedName name="Z_82A9892E_11C6_48DC_BD55_44EC60845872_.wvu.FilterData" localSheetId="0" hidden="1">'крайний вариант'!$A$4:$C$44</definedName>
    <definedName name="Z_8460DCF5_4414_47F2_9589_EADC154DA275_.wvu.FilterData" localSheetId="0" hidden="1">'крайний вариант'!$A$4:$C$43</definedName>
    <definedName name="Z_961759C3_88FC_4756_AD49_6C19DA3D36EA_.wvu.FilterData" localSheetId="0" hidden="1">'крайний вариант'!$A$4:$C$44</definedName>
    <definedName name="Z_96CC940C_7995_4B63_9084_5F83B6F7AA28_.wvu.FilterData" localSheetId="0" hidden="1">'крайний вариант'!$A$4:$C$42</definedName>
    <definedName name="Z_996BB1DC_8499_4051_A56D_1D04F9A8D671_.wvu.FilterData" localSheetId="0" hidden="1">'крайний вариант'!$A$4:$C$43</definedName>
    <definedName name="Z_9EA594CF_A6B0_4DFA_8350_EDDCBE152AB4_.wvu.PrintArea" localSheetId="0" hidden="1">'крайний вариант'!$A$1:$C$53</definedName>
    <definedName name="Z_A624A9E4_9116_4FD1_AAFB_7EA9358E602B_.wvu.FilterData" localSheetId="0" hidden="1">'крайний вариант'!$A$4:$C$43</definedName>
    <definedName name="Z_BA6A1FD8_C4D7_4C4D_A889_9C6DD90B54C5_.wvu.PrintArea" localSheetId="0" hidden="1">'крайний вариант'!$A$1:$C$53</definedName>
    <definedName name="Z_BCCBEA4F_0D7A_4A17_8829_58A9F53F9252_.wvu.FilterData" localSheetId="0" hidden="1">'крайний вариант'!$A$4:$C$43</definedName>
    <definedName name="Z_BCCBEA4F_0D7A_4A17_8829_58A9F53F9252_.wvu.PrintArea" localSheetId="0" hidden="1">'крайний вариант'!$A$1:$C$53</definedName>
    <definedName name="Z_BCCBEA4F_0D7A_4A17_8829_58A9F53F9252_.wvu.Rows" localSheetId="0" hidden="1">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вариант'!$43:$43,'крайний вариант'!#REF!</definedName>
    <definedName name="Z_C03C8973_1EDB_4DFC_92D5_7A74DBDE7378_.wvu.FilterData" localSheetId="0" hidden="1">'крайний вариант'!$A$4:$C$44</definedName>
    <definedName name="Z_C06E3B35_7478_457B_8B06_4BABE5A8BF0C_.wvu.FilterData" localSheetId="0" hidden="1">'крайний вариант'!$A$4:$C$44</definedName>
    <definedName name="Z_C12ECCB3_7E0E_4612_AFEC_78E64777E49A_.wvu.Cols" localSheetId="0" hidden="1">'крайний вариант'!$C:$C</definedName>
    <definedName name="Z_C12ECCB3_7E0E_4612_AFEC_78E64777E49A_.wvu.FilterData" localSheetId="0" hidden="1">'крайний вариант'!$A$4:$C$44</definedName>
    <definedName name="Z_C249F1C0_5F87_4903_9107_68771F7F1656_.wvu.Cols" localSheetId="0" hidden="1">'крайний вариант'!$C:$C</definedName>
    <definedName name="Z_C249F1C0_5F87_4903_9107_68771F7F1656_.wvu.PrintArea" localSheetId="0" hidden="1">'крайний вариант'!$A$1:$C$53</definedName>
    <definedName name="Z_C249F1C0_5F87_4903_9107_68771F7F1656_.wvu.Rows" localSheetId="0" hidden="1">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</definedName>
    <definedName name="Z_CF5649B8_37B5_47E7_8693_CA74E19C235B_.wvu.PrintArea" localSheetId="0" hidden="1">'крайний вариант'!$A$1:$C$53</definedName>
    <definedName name="Z_D18CF10D_CD68_4E1B_99C4_397996DA5B52_.wvu.FilterData" localSheetId="0" hidden="1">'крайний вариант'!$A$4:$C$44</definedName>
    <definedName name="Z_DCECE5D2_7AFB_481F_B396_60CFCB80BE22_.wvu.FilterData" localSheetId="0" hidden="1">'крайний вариант'!$A$4:$C$43</definedName>
    <definedName name="Z_F7566643_F4CE_4D05_89FD_81550594355B_.wvu.FilterData" localSheetId="0" hidden="1">'крайний вариант'!$A$4:$C$43</definedName>
    <definedName name="Z_F86DAF7B_BBBB_4DBA_9302_E73A0CD6BEC4_.wvu.FilterData" localSheetId="0" hidden="1">'крайний вариант'!$A$4:$C$43</definedName>
    <definedName name="_xlnm.Print_Area" localSheetId="0">'крайний вариант'!$A$1:$G$55</definedName>
  </definedNames>
  <calcPr fullCalcOnLoad="1"/>
</workbook>
</file>

<file path=xl/sharedStrings.xml><?xml version="1.0" encoding="utf-8"?>
<sst xmlns="http://schemas.openxmlformats.org/spreadsheetml/2006/main" count="57" uniqueCount="37">
  <si>
    <t>ДОХОДЫ</t>
  </si>
  <si>
    <t>РАСХОДЫ</t>
  </si>
  <si>
    <t>РАСХОДЫ на сессию</t>
  </si>
  <si>
    <t>ДОХОДЫ на сессию</t>
  </si>
  <si>
    <t>Приложение 1</t>
  </si>
  <si>
    <t>руб.</t>
  </si>
  <si>
    <t>Таблица поправок к проекту Решения Туруханского районного Совета депутатов "О внесении изменений и дополнений 
в решение районного Совета депутатов 
от 26.11.2021 № 9-99 «О районном бюджете 
на 2022 год и плановый период 2023-2024 годов»</t>
  </si>
  <si>
    <t>2022</t>
  </si>
  <si>
    <t>на бюджетную комиссию (районные средства)</t>
  </si>
  <si>
    <t>Налог на прибыль</t>
  </si>
  <si>
    <t>2024</t>
  </si>
  <si>
    <t>Внесение изменений на 2022 год и плановый период 2023-2024 гг.</t>
  </si>
  <si>
    <t>Администрация</t>
  </si>
  <si>
    <t>Управление ЖКХ и строительства</t>
  </si>
  <si>
    <t>Субсидии на приобретение организациями ж/к комплекса  специализированной коммунальной техники в целях обеспечения бесперебойного и стабильного функционирования ж/к хозяйства Туруханского района</t>
  </si>
  <si>
    <t>Туруханский сельсовет</t>
  </si>
  <si>
    <t>Игарка</t>
  </si>
  <si>
    <t>Повышение заработной платы на 10% с 01.06.2022 (МРОТ)</t>
  </si>
  <si>
    <t>Управление культуры</t>
  </si>
  <si>
    <t xml:space="preserve"> Повышение заработной платы по указами Президента Российской Федерации для работников культуры </t>
  </si>
  <si>
    <t>Территориальное оборудование</t>
  </si>
  <si>
    <t>Управление образования</t>
  </si>
  <si>
    <t>Борский сельсовет</t>
  </si>
  <si>
    <t>Верхнеимбатский сельсовет</t>
  </si>
  <si>
    <t>Вороговский сельсовет</t>
  </si>
  <si>
    <t>Зотинский сельсовет</t>
  </si>
  <si>
    <t>Светлогорский сельсовет</t>
  </si>
  <si>
    <t>Ремонт кровли крыши и полов д/сад "БОРОВИЧОК"</t>
  </si>
  <si>
    <t>Субсидии на приобретение и доставку топлива для нужд Туруханского района в рамках отдельного мероприятия п/п "Организация транспортного обслуживания на территории Туруханского района"</t>
  </si>
  <si>
    <t>Работы по разработке аэронавигационных паспортов аэродромов (вертодромов, посадочных площадок) для н.п. с.Ворогово, п.Индыгино, п.Сандакчес</t>
  </si>
  <si>
    <t>Сбалансированность (Установка малых архитектурных форм)</t>
  </si>
  <si>
    <t>Финансовое управление</t>
  </si>
  <si>
    <t>Приобретение недвижимого имущества в муниципальную собственность, обновление жилого фонда в целях предоставления жилья в социальный найм  гражданам</t>
  </si>
  <si>
    <t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</t>
  </si>
  <si>
    <t>Приобретение твердого топлива (средства сбалансированности)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</si>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</sst>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(* #,##0.00_);_(* \(#,##0.00\);_(* &quot;-&quot;??_);_(@_)"/>
    <numFmt numFmtId="181" formatCode="#,##0.0"/>
    <numFmt numFmtId="182" formatCode="#,##0.000"/>
    <numFmt numFmtId="183" formatCode="?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0.000"/>
    <numFmt numFmtId="192" formatCode="#,##0.000;\-#,##0.000;\ "/>
    <numFmt numFmtId="193" formatCode="#,##0.000;\-#,##0.000;#,##0.000"/>
    <numFmt numFmtId="194" formatCode="#,##0.00&quot;р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#,##0.00_ ;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vertical="center" wrapText="1"/>
    </xf>
    <xf numFmtId="2" fontId="7" fillId="0" borderId="11" xfId="54" applyNumberFormat="1" applyFont="1" applyBorder="1" applyAlignment="1">
      <alignment horizontal="left" vertical="center" wrapText="1"/>
      <protection/>
    </xf>
    <xf numFmtId="183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>
      <alignment vertical="center"/>
    </xf>
    <xf numFmtId="0" fontId="5" fillId="15" borderId="10" xfId="0" applyFont="1" applyFill="1" applyBorder="1" applyAlignment="1">
      <alignment horizontal="left" vertical="center" wrapText="1"/>
    </xf>
    <xf numFmtId="4" fontId="5" fillId="15" borderId="10" xfId="0" applyNumberFormat="1" applyFont="1" applyFill="1" applyBorder="1" applyAlignment="1">
      <alignment horizontal="right" vertical="center" wrapText="1"/>
    </xf>
    <xf numFmtId="49" fontId="5" fillId="17" borderId="10" xfId="0" applyNumberFormat="1" applyFont="1" applyFill="1" applyBorder="1" applyAlignment="1">
      <alignment horizontal="center" vertical="center" wrapText="1"/>
    </xf>
    <xf numFmtId="4" fontId="7" fillId="17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183" fontId="5" fillId="33" borderId="12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5" fillId="17" borderId="10" xfId="0" applyNumberFormat="1" applyFont="1" applyFill="1" applyBorder="1" applyAlignment="1">
      <alignment horizontal="right" vertical="center" wrapText="1"/>
    </xf>
    <xf numFmtId="4" fontId="5" fillId="17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14" borderId="10" xfId="0" applyNumberFormat="1" applyFont="1" applyFill="1" applyBorder="1" applyAlignment="1">
      <alignment vertical="center" wrapText="1"/>
    </xf>
    <xf numFmtId="4" fontId="7" fillId="14" borderId="1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view="pageBreakPreview" zoomScaleSheetLayoutView="10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0" sqref="A40"/>
    </sheetView>
  </sheetViews>
  <sheetFormatPr defaultColWidth="9.140625" defaultRowHeight="12.75"/>
  <cols>
    <col min="1" max="1" width="77.140625" style="8" customWidth="1"/>
    <col min="2" max="2" width="16.28125" style="9" customWidth="1"/>
    <col min="3" max="3" width="17.421875" style="11" customWidth="1"/>
    <col min="4" max="4" width="18.421875" style="12" customWidth="1"/>
    <col min="5" max="5" width="18.7109375" style="13" customWidth="1"/>
    <col min="6" max="6" width="17.57421875" style="13" customWidth="1"/>
    <col min="7" max="7" width="17.8515625" style="13" customWidth="1"/>
    <col min="8" max="8" width="19.7109375" style="13" customWidth="1"/>
    <col min="9" max="16384" width="9.140625" style="13" customWidth="1"/>
  </cols>
  <sheetData>
    <row r="1" spans="1:7" ht="15.75">
      <c r="A1" s="10"/>
      <c r="B1" s="7"/>
      <c r="G1" s="30" t="s">
        <v>4</v>
      </c>
    </row>
    <row r="2" spans="1:7" ht="85.5" customHeight="1">
      <c r="A2" s="61" t="s">
        <v>6</v>
      </c>
      <c r="B2" s="61"/>
      <c r="C2" s="61"/>
      <c r="D2" s="62"/>
      <c r="E2" s="62"/>
      <c r="F2" s="62"/>
      <c r="G2" s="62"/>
    </row>
    <row r="3" spans="2:7" ht="15.75">
      <c r="B3" s="5"/>
      <c r="G3" s="7" t="s">
        <v>5</v>
      </c>
    </row>
    <row r="4" spans="1:7" ht="63">
      <c r="A4" s="4" t="s">
        <v>11</v>
      </c>
      <c r="B4" s="25" t="s">
        <v>7</v>
      </c>
      <c r="C4" s="34" t="s">
        <v>8</v>
      </c>
      <c r="D4" s="25">
        <v>2023</v>
      </c>
      <c r="E4" s="34" t="s">
        <v>8</v>
      </c>
      <c r="F4" s="25" t="s">
        <v>10</v>
      </c>
      <c r="G4" s="34" t="s">
        <v>8</v>
      </c>
    </row>
    <row r="5" spans="1:7" ht="15.75">
      <c r="A5" s="27" t="s">
        <v>1</v>
      </c>
      <c r="B5" s="28"/>
      <c r="C5" s="29"/>
      <c r="D5" s="29"/>
      <c r="E5" s="38"/>
      <c r="F5" s="38"/>
      <c r="G5" s="38"/>
    </row>
    <row r="6" spans="1:7" ht="15.75">
      <c r="A6" s="56" t="s">
        <v>31</v>
      </c>
      <c r="B6" s="53">
        <f>C6</f>
        <v>34180</v>
      </c>
      <c r="C6" s="33">
        <f>C7</f>
        <v>34180</v>
      </c>
      <c r="D6" s="29"/>
      <c r="E6" s="29"/>
      <c r="F6" s="29"/>
      <c r="G6" s="29"/>
    </row>
    <row r="7" spans="1:7" s="51" customFormat="1" ht="15.75">
      <c r="A7" s="50" t="s">
        <v>17</v>
      </c>
      <c r="B7" s="57">
        <f>C7</f>
        <v>34180</v>
      </c>
      <c r="C7" s="52">
        <v>34180</v>
      </c>
      <c r="D7" s="49"/>
      <c r="E7" s="50"/>
      <c r="F7" s="50"/>
      <c r="G7" s="50"/>
    </row>
    <row r="8" spans="1:7" ht="15.75">
      <c r="A8" s="1" t="s">
        <v>12</v>
      </c>
      <c r="B8" s="2">
        <f>SUM((B9:B12))</f>
        <v>7935043</v>
      </c>
      <c r="C8" s="2">
        <f>SUM((C9:C12))</f>
        <v>7935043</v>
      </c>
      <c r="D8" s="2">
        <f>SUM((D9:D16))</f>
        <v>0</v>
      </c>
      <c r="E8" s="2">
        <f>SUM((E9:E16))</f>
        <v>0</v>
      </c>
      <c r="F8" s="2">
        <f>SUM((F9:F16))</f>
        <v>0</v>
      </c>
      <c r="G8" s="2">
        <f>SUM((G9:G16))</f>
        <v>0</v>
      </c>
    </row>
    <row r="9" spans="1:7" s="15" customFormat="1" ht="52.5" customHeight="1">
      <c r="A9" s="46" t="s">
        <v>28</v>
      </c>
      <c r="B9" s="57">
        <f aca="true" t="shared" si="0" ref="B9:B19">C9</f>
        <v>1500000</v>
      </c>
      <c r="C9" s="19">
        <v>1500000</v>
      </c>
      <c r="D9" s="39">
        <f>E9</f>
        <v>0</v>
      </c>
      <c r="E9" s="41">
        <v>0</v>
      </c>
      <c r="F9" s="39">
        <f>G9</f>
        <v>0</v>
      </c>
      <c r="G9" s="41">
        <v>0</v>
      </c>
    </row>
    <row r="10" spans="1:7" s="15" customFormat="1" ht="20.25" customHeight="1">
      <c r="A10" s="50" t="s">
        <v>17</v>
      </c>
      <c r="B10" s="57">
        <f t="shared" si="0"/>
        <v>614130</v>
      </c>
      <c r="C10" s="19">
        <v>614130</v>
      </c>
      <c r="D10" s="39"/>
      <c r="E10" s="41"/>
      <c r="F10" s="39"/>
      <c r="G10" s="41"/>
    </row>
    <row r="11" spans="1:7" s="15" customFormat="1" ht="47.25">
      <c r="A11" s="50" t="s">
        <v>32</v>
      </c>
      <c r="B11" s="57">
        <f>C11</f>
        <v>4220913</v>
      </c>
      <c r="C11" s="19">
        <v>4220913</v>
      </c>
      <c r="D11" s="39"/>
      <c r="E11" s="41"/>
      <c r="F11" s="39"/>
      <c r="G11" s="41"/>
    </row>
    <row r="12" spans="1:7" s="15" customFormat="1" ht="110.25">
      <c r="A12" s="50" t="s">
        <v>36</v>
      </c>
      <c r="B12" s="57">
        <f>C12</f>
        <v>1600000</v>
      </c>
      <c r="C12" s="19">
        <v>1600000</v>
      </c>
      <c r="D12" s="39"/>
      <c r="E12" s="41"/>
      <c r="F12" s="39"/>
      <c r="G12" s="41"/>
    </row>
    <row r="13" spans="1:7" s="15" customFormat="1" ht="20.25" customHeight="1">
      <c r="A13" s="56" t="s">
        <v>20</v>
      </c>
      <c r="B13" s="32">
        <f t="shared" si="0"/>
        <v>222600</v>
      </c>
      <c r="C13" s="32">
        <f>C14</f>
        <v>222600</v>
      </c>
      <c r="D13" s="33"/>
      <c r="E13" s="33"/>
      <c r="F13" s="33"/>
      <c r="G13" s="33"/>
    </row>
    <row r="14" spans="1:7" s="15" customFormat="1" ht="20.25" customHeight="1">
      <c r="A14" s="50" t="s">
        <v>17</v>
      </c>
      <c r="B14" s="57">
        <f t="shared" si="0"/>
        <v>222600</v>
      </c>
      <c r="C14" s="19">
        <v>222600</v>
      </c>
      <c r="D14" s="39"/>
      <c r="E14" s="41"/>
      <c r="F14" s="39"/>
      <c r="G14" s="41"/>
    </row>
    <row r="15" spans="1:7" s="42" customFormat="1" ht="18" customHeight="1">
      <c r="A15" s="43" t="s">
        <v>13</v>
      </c>
      <c r="B15" s="32">
        <f t="shared" si="0"/>
        <v>26173520</v>
      </c>
      <c r="C15" s="32">
        <f>C16+C17</f>
        <v>26173520</v>
      </c>
      <c r="D15" s="32">
        <f>E15</f>
        <v>0</v>
      </c>
      <c r="E15" s="32">
        <f>F15</f>
        <v>0</v>
      </c>
      <c r="F15" s="32">
        <f>G15</f>
        <v>0</v>
      </c>
      <c r="G15" s="32">
        <f>H15</f>
        <v>0</v>
      </c>
    </row>
    <row r="16" spans="1:7" s="42" customFormat="1" ht="63">
      <c r="A16" s="47" t="s">
        <v>14</v>
      </c>
      <c r="B16" s="57">
        <f t="shared" si="0"/>
        <v>26014500</v>
      </c>
      <c r="C16" s="45">
        <v>26014500</v>
      </c>
      <c r="D16" s="40">
        <f>E16</f>
        <v>0</v>
      </c>
      <c r="E16" s="44"/>
      <c r="F16" s="40">
        <f>G16</f>
        <v>0</v>
      </c>
      <c r="G16" s="44"/>
    </row>
    <row r="17" spans="1:7" s="42" customFormat="1" ht="15.75">
      <c r="A17" s="50" t="s">
        <v>17</v>
      </c>
      <c r="B17" s="40">
        <f t="shared" si="0"/>
        <v>159020</v>
      </c>
      <c r="C17" s="45">
        <v>159020</v>
      </c>
      <c r="D17" s="40"/>
      <c r="E17" s="44"/>
      <c r="F17" s="40"/>
      <c r="G17" s="44"/>
    </row>
    <row r="18" spans="1:7" s="42" customFormat="1" ht="15.75">
      <c r="A18" s="54" t="s">
        <v>21</v>
      </c>
      <c r="B18" s="32">
        <f t="shared" si="0"/>
        <v>15603510</v>
      </c>
      <c r="C18" s="32">
        <f>C19+C20</f>
        <v>15603510</v>
      </c>
      <c r="D18" s="32"/>
      <c r="E18" s="32"/>
      <c r="F18" s="32"/>
      <c r="G18" s="32"/>
    </row>
    <row r="19" spans="1:7" s="42" customFormat="1" ht="15.75">
      <c r="A19" s="50" t="s">
        <v>17</v>
      </c>
      <c r="B19" s="57">
        <f t="shared" si="0"/>
        <v>14395500</v>
      </c>
      <c r="C19" s="45">
        <v>14395500</v>
      </c>
      <c r="D19" s="40"/>
      <c r="E19" s="44"/>
      <c r="F19" s="40"/>
      <c r="G19" s="44"/>
    </row>
    <row r="20" spans="1:7" s="42" customFormat="1" ht="15.75">
      <c r="A20" s="50" t="s">
        <v>27</v>
      </c>
      <c r="B20" s="57">
        <f>C20</f>
        <v>1208010</v>
      </c>
      <c r="C20" s="45">
        <v>1208010</v>
      </c>
      <c r="D20" s="40"/>
      <c r="E20" s="44"/>
      <c r="F20" s="40"/>
      <c r="G20" s="44"/>
    </row>
    <row r="21" spans="1:7" s="42" customFormat="1" ht="15.75">
      <c r="A21" s="54" t="s">
        <v>18</v>
      </c>
      <c r="B21" s="32">
        <f>B22+B23</f>
        <v>16936670</v>
      </c>
      <c r="C21" s="32">
        <f>C22+C23</f>
        <v>16936670</v>
      </c>
      <c r="D21" s="32"/>
      <c r="E21" s="32"/>
      <c r="F21" s="32"/>
      <c r="G21" s="32"/>
    </row>
    <row r="22" spans="1:7" s="42" customFormat="1" ht="31.5">
      <c r="A22" s="47" t="s">
        <v>19</v>
      </c>
      <c r="B22" s="57">
        <f aca="true" t="shared" si="1" ref="B22:B35">C22</f>
        <v>13887000</v>
      </c>
      <c r="C22" s="45">
        <v>13887000</v>
      </c>
      <c r="D22" s="40"/>
      <c r="E22" s="44"/>
      <c r="F22" s="40"/>
      <c r="G22" s="44"/>
    </row>
    <row r="23" spans="1:7" s="42" customFormat="1" ht="15.75">
      <c r="A23" s="50" t="s">
        <v>17</v>
      </c>
      <c r="B23" s="57">
        <f t="shared" si="1"/>
        <v>3049670</v>
      </c>
      <c r="C23" s="45">
        <v>3049670</v>
      </c>
      <c r="D23" s="40"/>
      <c r="E23" s="44"/>
      <c r="F23" s="40"/>
      <c r="G23" s="44"/>
    </row>
    <row r="24" spans="1:7" s="42" customFormat="1" ht="15.75">
      <c r="A24" s="56" t="s">
        <v>22</v>
      </c>
      <c r="B24" s="32">
        <f t="shared" si="1"/>
        <v>776070</v>
      </c>
      <c r="C24" s="32">
        <f>C25</f>
        <v>776070</v>
      </c>
      <c r="D24" s="32"/>
      <c r="E24" s="32"/>
      <c r="F24" s="32"/>
      <c r="G24" s="32"/>
    </row>
    <row r="25" spans="1:8" s="42" customFormat="1" ht="15.75">
      <c r="A25" s="50" t="s">
        <v>17</v>
      </c>
      <c r="B25" s="57">
        <f t="shared" si="1"/>
        <v>776070</v>
      </c>
      <c r="C25" s="45">
        <v>776070</v>
      </c>
      <c r="D25" s="40"/>
      <c r="E25" s="44"/>
      <c r="F25" s="40"/>
      <c r="G25" s="44"/>
      <c r="H25" s="59"/>
    </row>
    <row r="26" spans="1:7" s="42" customFormat="1" ht="15.75">
      <c r="A26" s="56" t="s">
        <v>23</v>
      </c>
      <c r="B26" s="32">
        <f t="shared" si="1"/>
        <v>-672830</v>
      </c>
      <c r="C26" s="32">
        <f>C27+C28</f>
        <v>-672830</v>
      </c>
      <c r="D26" s="32"/>
      <c r="E26" s="32"/>
      <c r="F26" s="32"/>
      <c r="G26" s="32"/>
    </row>
    <row r="27" spans="1:7" s="42" customFormat="1" ht="15.75">
      <c r="A27" s="50" t="s">
        <v>17</v>
      </c>
      <c r="B27" s="57">
        <f t="shared" si="1"/>
        <v>127170</v>
      </c>
      <c r="C27" s="45">
        <v>127170</v>
      </c>
      <c r="D27" s="40"/>
      <c r="E27" s="44"/>
      <c r="F27" s="40"/>
      <c r="G27" s="44"/>
    </row>
    <row r="28" spans="1:7" s="42" customFormat="1" ht="78.75">
      <c r="A28" s="50" t="s">
        <v>35</v>
      </c>
      <c r="B28" s="57">
        <f t="shared" si="1"/>
        <v>-800000</v>
      </c>
      <c r="C28" s="45">
        <v>-800000</v>
      </c>
      <c r="D28" s="40"/>
      <c r="E28" s="44"/>
      <c r="F28" s="40"/>
      <c r="G28" s="44"/>
    </row>
    <row r="29" spans="1:7" s="42" customFormat="1" ht="15.75">
      <c r="A29" s="56" t="s">
        <v>24</v>
      </c>
      <c r="B29" s="32">
        <f t="shared" si="1"/>
        <v>217170</v>
      </c>
      <c r="C29" s="32">
        <f>C30+C31</f>
        <v>217170</v>
      </c>
      <c r="D29" s="32"/>
      <c r="E29" s="32"/>
      <c r="F29" s="32"/>
      <c r="G29" s="32"/>
    </row>
    <row r="30" spans="1:7" s="42" customFormat="1" ht="15.75">
      <c r="A30" s="50" t="s">
        <v>17</v>
      </c>
      <c r="B30" s="57">
        <f t="shared" si="1"/>
        <v>127170</v>
      </c>
      <c r="C30" s="45">
        <v>127170</v>
      </c>
      <c r="D30" s="40"/>
      <c r="E30" s="44"/>
      <c r="F30" s="40"/>
      <c r="G30" s="44"/>
    </row>
    <row r="31" spans="1:7" s="42" customFormat="1" ht="47.25">
      <c r="A31" s="50" t="s">
        <v>29</v>
      </c>
      <c r="B31" s="57">
        <f t="shared" si="1"/>
        <v>90000</v>
      </c>
      <c r="C31" s="45">
        <v>90000</v>
      </c>
      <c r="D31" s="40"/>
      <c r="E31" s="44"/>
      <c r="F31" s="40"/>
      <c r="G31" s="44"/>
    </row>
    <row r="32" spans="1:7" s="42" customFormat="1" ht="15.75">
      <c r="A32" s="56" t="s">
        <v>25</v>
      </c>
      <c r="B32" s="32">
        <f t="shared" si="1"/>
        <v>101730</v>
      </c>
      <c r="C32" s="32">
        <f>C33</f>
        <v>101730</v>
      </c>
      <c r="D32" s="32"/>
      <c r="E32" s="32"/>
      <c r="F32" s="32"/>
      <c r="G32" s="32"/>
    </row>
    <row r="33" spans="1:7" s="42" customFormat="1" ht="15.75">
      <c r="A33" s="47" t="s">
        <v>17</v>
      </c>
      <c r="B33" s="57">
        <f t="shared" si="1"/>
        <v>101730</v>
      </c>
      <c r="C33" s="45">
        <v>101730</v>
      </c>
      <c r="D33" s="40"/>
      <c r="E33" s="44"/>
      <c r="F33" s="40"/>
      <c r="G33" s="44"/>
    </row>
    <row r="34" spans="1:7" s="42" customFormat="1" ht="15.75">
      <c r="A34" s="56" t="s">
        <v>26</v>
      </c>
      <c r="B34" s="32">
        <f t="shared" si="1"/>
        <v>614250</v>
      </c>
      <c r="C34" s="32">
        <f>C35</f>
        <v>614250</v>
      </c>
      <c r="D34" s="32"/>
      <c r="E34" s="32"/>
      <c r="F34" s="32"/>
      <c r="G34" s="32"/>
    </row>
    <row r="35" spans="1:7" s="42" customFormat="1" ht="15.75">
      <c r="A35" s="50" t="s">
        <v>17</v>
      </c>
      <c r="B35" s="57">
        <f t="shared" si="1"/>
        <v>614250</v>
      </c>
      <c r="C35" s="45">
        <v>614250</v>
      </c>
      <c r="D35" s="40"/>
      <c r="E35" s="44"/>
      <c r="F35" s="40"/>
      <c r="G35" s="44"/>
    </row>
    <row r="36" spans="1:7" ht="15.75">
      <c r="A36" s="1" t="s">
        <v>15</v>
      </c>
      <c r="B36" s="2">
        <f>SUM(B37:B39)</f>
        <v>1205537</v>
      </c>
      <c r="C36" s="2">
        <f>SUM(C37:C40)</f>
        <v>405537</v>
      </c>
      <c r="D36" s="33">
        <f>D37</f>
        <v>0</v>
      </c>
      <c r="E36" s="33">
        <f>E37</f>
        <v>0</v>
      </c>
      <c r="F36" s="33">
        <f>F37</f>
        <v>0</v>
      </c>
      <c r="G36" s="33">
        <f>G37</f>
        <v>0</v>
      </c>
    </row>
    <row r="37" spans="1:7" ht="162" customHeight="1">
      <c r="A37" s="48" t="s">
        <v>33</v>
      </c>
      <c r="B37" s="57">
        <f aca="true" t="shared" si="2" ref="B37:B43">C37</f>
        <v>690957</v>
      </c>
      <c r="C37" s="45">
        <v>690957</v>
      </c>
      <c r="D37" s="39">
        <f>E37</f>
        <v>0</v>
      </c>
      <c r="E37" s="6"/>
      <c r="F37" s="39">
        <f>G37</f>
        <v>0</v>
      </c>
      <c r="G37" s="6"/>
    </row>
    <row r="38" spans="1:7" ht="15.75">
      <c r="A38" s="47" t="s">
        <v>30</v>
      </c>
      <c r="B38" s="57">
        <f t="shared" si="2"/>
        <v>500000</v>
      </c>
      <c r="C38" s="45">
        <v>500000</v>
      </c>
      <c r="D38" s="39"/>
      <c r="E38" s="6"/>
      <c r="F38" s="39"/>
      <c r="G38" s="6"/>
    </row>
    <row r="39" spans="1:7" ht="15.75">
      <c r="A39" s="55" t="s">
        <v>17</v>
      </c>
      <c r="B39" s="57">
        <f t="shared" si="2"/>
        <v>14580</v>
      </c>
      <c r="C39" s="45">
        <v>14580</v>
      </c>
      <c r="D39" s="39"/>
      <c r="E39" s="6"/>
      <c r="F39" s="39"/>
      <c r="G39" s="6"/>
    </row>
    <row r="40" spans="1:7" ht="78.75">
      <c r="A40" s="55" t="s">
        <v>35</v>
      </c>
      <c r="B40" s="57">
        <f t="shared" si="2"/>
        <v>-800000</v>
      </c>
      <c r="C40" s="45">
        <v>-800000</v>
      </c>
      <c r="D40" s="39"/>
      <c r="E40" s="6"/>
      <c r="F40" s="39"/>
      <c r="G40" s="6"/>
    </row>
    <row r="41" spans="1:7" ht="21" customHeight="1">
      <c r="A41" s="31" t="s">
        <v>16</v>
      </c>
      <c r="B41" s="32">
        <f t="shared" si="2"/>
        <v>86652550</v>
      </c>
      <c r="C41" s="33">
        <f>C42+C43</f>
        <v>86652550</v>
      </c>
      <c r="D41" s="29"/>
      <c r="E41" s="38"/>
      <c r="F41" s="38"/>
      <c r="G41" s="38"/>
    </row>
    <row r="42" spans="1:7" ht="30.75" customHeight="1">
      <c r="A42" s="21" t="s">
        <v>34</v>
      </c>
      <c r="B42" s="26">
        <f t="shared" si="2"/>
        <v>85500000</v>
      </c>
      <c r="C42" s="60">
        <v>85500000</v>
      </c>
      <c r="D42" s="14"/>
      <c r="E42" s="14"/>
      <c r="F42" s="37"/>
      <c r="G42" s="37"/>
    </row>
    <row r="43" spans="1:7" ht="33.75" customHeight="1">
      <c r="A43" s="18" t="s">
        <v>17</v>
      </c>
      <c r="B43" s="58">
        <f t="shared" si="2"/>
        <v>1152550</v>
      </c>
      <c r="C43" s="6">
        <v>1152550</v>
      </c>
      <c r="D43" s="14"/>
      <c r="E43" s="37"/>
      <c r="F43" s="37"/>
      <c r="G43" s="37"/>
    </row>
    <row r="44" spans="1:7" s="15" customFormat="1" ht="15.75">
      <c r="A44" s="23" t="s">
        <v>2</v>
      </c>
      <c r="B44" s="24">
        <f>C44</f>
        <v>155000000</v>
      </c>
      <c r="C44" s="24">
        <f>C8+C15+C41+C36+C6+C34+C32+C29+C26+C24+C21+C18+C13</f>
        <v>155000000</v>
      </c>
      <c r="D44" s="24">
        <f>D8+D15+D36</f>
        <v>0</v>
      </c>
      <c r="E44" s="24">
        <f>E8+E15+E36</f>
        <v>0</v>
      </c>
      <c r="F44" s="24">
        <f>F8+F15+F36</f>
        <v>0</v>
      </c>
      <c r="G44" s="24">
        <f>G8+G15+G36</f>
        <v>0</v>
      </c>
    </row>
    <row r="45" spans="1:7" s="15" customFormat="1" ht="63">
      <c r="A45" s="27" t="s">
        <v>0</v>
      </c>
      <c r="B45" s="28" t="s">
        <v>7</v>
      </c>
      <c r="C45" s="35" t="s">
        <v>8</v>
      </c>
      <c r="D45" s="28">
        <v>2023</v>
      </c>
      <c r="E45" s="35" t="s">
        <v>8</v>
      </c>
      <c r="F45" s="28" t="s">
        <v>10</v>
      </c>
      <c r="G45" s="35" t="s">
        <v>8</v>
      </c>
    </row>
    <row r="46" spans="1:7" ht="126" customHeight="1" hidden="1">
      <c r="A46" s="20"/>
      <c r="B46" s="26">
        <f>C46</f>
        <v>0</v>
      </c>
      <c r="C46" s="22"/>
      <c r="D46" s="14"/>
      <c r="E46" s="37"/>
      <c r="F46" s="37"/>
      <c r="G46" s="37"/>
    </row>
    <row r="47" spans="1:7" ht="205.5" customHeight="1" hidden="1">
      <c r="A47" s="20"/>
      <c r="B47" s="26">
        <f aca="true" t="shared" si="3" ref="B47:B52">C47</f>
        <v>0</v>
      </c>
      <c r="C47" s="22"/>
      <c r="D47" s="14"/>
      <c r="E47" s="37"/>
      <c r="F47" s="37"/>
      <c r="G47" s="37"/>
    </row>
    <row r="48" spans="1:7" ht="198.75" customHeight="1" hidden="1">
      <c r="A48" s="20"/>
      <c r="B48" s="26">
        <f t="shared" si="3"/>
        <v>0</v>
      </c>
      <c r="C48" s="22"/>
      <c r="D48" s="14"/>
      <c r="E48" s="37"/>
      <c r="F48" s="37"/>
      <c r="G48" s="37"/>
    </row>
    <row r="49" spans="1:7" ht="207.75" customHeight="1" hidden="1">
      <c r="A49" s="20"/>
      <c r="B49" s="26">
        <f t="shared" si="3"/>
        <v>0</v>
      </c>
      <c r="C49" s="22"/>
      <c r="D49" s="14"/>
      <c r="E49" s="37"/>
      <c r="F49" s="37"/>
      <c r="G49" s="37"/>
    </row>
    <row r="50" spans="1:7" ht="223.5" customHeight="1" hidden="1">
      <c r="A50" s="20"/>
      <c r="B50" s="26">
        <f t="shared" si="3"/>
        <v>0</v>
      </c>
      <c r="C50" s="22"/>
      <c r="D50" s="14"/>
      <c r="E50" s="37"/>
      <c r="F50" s="37"/>
      <c r="G50" s="37"/>
    </row>
    <row r="51" spans="1:7" ht="132.75" customHeight="1" hidden="1">
      <c r="A51" s="20"/>
      <c r="B51" s="26">
        <f t="shared" si="3"/>
        <v>0</v>
      </c>
      <c r="C51" s="22"/>
      <c r="D51" s="14"/>
      <c r="E51" s="37"/>
      <c r="F51" s="37"/>
      <c r="G51" s="37"/>
    </row>
    <row r="52" spans="1:7" ht="118.5" customHeight="1" hidden="1">
      <c r="A52" s="20"/>
      <c r="B52" s="26">
        <f t="shared" si="3"/>
        <v>0</v>
      </c>
      <c r="C52" s="22"/>
      <c r="D52" s="14"/>
      <c r="E52" s="37"/>
      <c r="F52" s="37"/>
      <c r="G52" s="37"/>
    </row>
    <row r="53" spans="1:7" ht="15.75">
      <c r="A53" s="23" t="s">
        <v>3</v>
      </c>
      <c r="B53" s="24">
        <f>SUM(B54)</f>
        <v>155000000</v>
      </c>
      <c r="C53" s="24">
        <f>SUM(C54)</f>
        <v>155000000</v>
      </c>
      <c r="D53" s="24">
        <f>D54</f>
        <v>0</v>
      </c>
      <c r="E53" s="24">
        <f>E54</f>
        <v>0</v>
      </c>
      <c r="F53" s="24">
        <f>F54</f>
        <v>0</v>
      </c>
      <c r="G53" s="24">
        <f>G54</f>
        <v>0</v>
      </c>
    </row>
    <row r="54" spans="1:7" ht="24" customHeight="1">
      <c r="A54" s="36" t="s">
        <v>9</v>
      </c>
      <c r="B54" s="41">
        <f>C54</f>
        <v>155000000</v>
      </c>
      <c r="C54" s="19">
        <f>140094457+13886620+1208010-279087+90000</f>
        <v>155000000</v>
      </c>
      <c r="D54" s="41">
        <f>E54</f>
        <v>0</v>
      </c>
      <c r="E54" s="6">
        <v>0</v>
      </c>
      <c r="F54" s="41">
        <f>G54</f>
        <v>0</v>
      </c>
      <c r="G54" s="6">
        <v>0</v>
      </c>
    </row>
    <row r="55" spans="2:4" s="16" customFormat="1" ht="15.75">
      <c r="B55" s="3"/>
      <c r="C55" s="17"/>
      <c r="D55" s="17"/>
    </row>
    <row r="56" spans="2:4" s="16" customFormat="1" ht="15.75">
      <c r="B56" s="3"/>
      <c r="C56" s="17"/>
      <c r="D56" s="17"/>
    </row>
    <row r="57" spans="1:3" ht="15.75">
      <c r="A57" s="13"/>
      <c r="C57" s="12">
        <f>C44-155000000</f>
        <v>0</v>
      </c>
    </row>
    <row r="58" spans="1:3" ht="15.75">
      <c r="A58" s="13"/>
      <c r="C58" s="12"/>
    </row>
    <row r="59" spans="1:3" ht="15.75">
      <c r="A59" s="13"/>
      <c r="C59" s="12"/>
    </row>
    <row r="60" spans="1:3" ht="15.75">
      <c r="A60" s="13"/>
      <c r="C60" s="12"/>
    </row>
    <row r="61" spans="1:3" ht="15.75">
      <c r="A61" s="13"/>
      <c r="C61" s="12"/>
    </row>
    <row r="62" spans="1:3" ht="15.75">
      <c r="A62" s="13"/>
      <c r="C62" s="12"/>
    </row>
    <row r="63" spans="1:3" ht="15.75">
      <c r="A63" s="13"/>
      <c r="C63" s="12"/>
    </row>
    <row r="64" spans="1:3" ht="15.75">
      <c r="A64" s="13"/>
      <c r="C64" s="12"/>
    </row>
    <row r="65" spans="1:3" ht="15.75">
      <c r="A65" s="13"/>
      <c r="C65" s="12"/>
    </row>
    <row r="66" spans="1:4" ht="15.75">
      <c r="A66" s="13"/>
      <c r="C66" s="12"/>
      <c r="D66" s="13"/>
    </row>
    <row r="67" spans="1:4" ht="15.75">
      <c r="A67" s="13"/>
      <c r="C67" s="12"/>
      <c r="D67" s="13"/>
    </row>
    <row r="68" spans="1:4" ht="15.75">
      <c r="A68" s="13"/>
      <c r="C68" s="12"/>
      <c r="D68" s="13"/>
    </row>
    <row r="69" spans="1:4" ht="15.75">
      <c r="A69" s="13"/>
      <c r="C69" s="12"/>
      <c r="D69" s="13"/>
    </row>
    <row r="70" spans="1:4" ht="15.75">
      <c r="A70" s="13"/>
      <c r="C70" s="12"/>
      <c r="D70" s="13"/>
    </row>
    <row r="71" spans="1:4" ht="15.75">
      <c r="A71" s="13"/>
      <c r="C71" s="12"/>
      <c r="D71" s="13"/>
    </row>
    <row r="72" spans="1:4" ht="15.75">
      <c r="A72" s="13"/>
      <c r="C72" s="12"/>
      <c r="D72" s="13"/>
    </row>
    <row r="73" spans="1:4" ht="15.75">
      <c r="A73" s="13"/>
      <c r="C73" s="12"/>
      <c r="D73" s="13"/>
    </row>
    <row r="74" spans="1:4" ht="15.75">
      <c r="A74" s="13"/>
      <c r="C74" s="12"/>
      <c r="D74" s="13"/>
    </row>
    <row r="75" spans="1:4" ht="15.75">
      <c r="A75" s="13"/>
      <c r="C75" s="12"/>
      <c r="D75" s="13"/>
    </row>
    <row r="76" spans="1:4" ht="15.75">
      <c r="A76" s="13"/>
      <c r="C76" s="12"/>
      <c r="D76" s="13"/>
    </row>
    <row r="77" spans="1:4" ht="15.75">
      <c r="A77" s="13"/>
      <c r="C77" s="12"/>
      <c r="D77" s="13"/>
    </row>
    <row r="78" spans="1:4" ht="15.75">
      <c r="A78" s="13"/>
      <c r="C78" s="12"/>
      <c r="D78" s="13"/>
    </row>
    <row r="79" spans="1:4" ht="15.75">
      <c r="A79" s="13"/>
      <c r="C79" s="12"/>
      <c r="D79" s="13"/>
    </row>
    <row r="80" spans="1:4" ht="15.75">
      <c r="A80" s="13"/>
      <c r="C80" s="12"/>
      <c r="D80" s="13"/>
    </row>
  </sheetData>
  <sheetProtection/>
  <mergeCells count="1">
    <mergeCell ref="A2:G2"/>
  </mergeCells>
  <printOptions/>
  <pageMargins left="0.4330708661417323" right="0" top="0" bottom="0" header="0" footer="0"/>
  <pageSetup fitToHeight="0" fitToWidth="1" horizontalDpi="600" verticalDpi="600" orientation="landscape" paperSize="9" scale="78" r:id="rId1"/>
  <colBreaks count="1" manualBreakCount="1">
    <brk id="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Юлия А. Убийко</cp:lastModifiedBy>
  <cp:lastPrinted>2022-08-16T04:41:08Z</cp:lastPrinted>
  <dcterms:created xsi:type="dcterms:W3CDTF">1996-10-08T23:32:33Z</dcterms:created>
  <dcterms:modified xsi:type="dcterms:W3CDTF">2022-08-24T11:17:13Z</dcterms:modified>
  <cp:category/>
  <cp:version/>
  <cp:contentType/>
  <cp:contentStatus/>
</cp:coreProperties>
</file>