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2260" windowHeight="12645" activeTab="4"/>
  </bookViews>
  <sheets>
    <sheet name="Общий " sheetId="1" r:id="rId1"/>
    <sheet name="ПП1" sheetId="2" r:id="rId2"/>
    <sheet name="ПП2" sheetId="3" r:id="rId3"/>
    <sheet name="ПП3" sheetId="4" r:id="rId4"/>
    <sheet name="ПП4" sheetId="5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5"/>
  <c r="B34" s="1"/>
  <c r="H30" i="1"/>
  <c r="C36"/>
  <c r="J20"/>
  <c r="J21"/>
  <c r="J22"/>
  <c r="J23"/>
  <c r="J24"/>
  <c r="J25"/>
  <c r="J26"/>
  <c r="J27"/>
  <c r="J28"/>
  <c r="J29"/>
  <c r="J30"/>
  <c r="J31"/>
  <c r="J32"/>
  <c r="J19"/>
  <c r="H20"/>
  <c r="H21"/>
  <c r="H22"/>
  <c r="H23"/>
  <c r="H24"/>
  <c r="H25"/>
  <c r="H26"/>
  <c r="H27"/>
  <c r="H28"/>
  <c r="H29"/>
  <c r="H31"/>
  <c r="H32"/>
  <c r="H19"/>
  <c r="F20"/>
  <c r="F21"/>
  <c r="F22"/>
  <c r="F23"/>
  <c r="F24"/>
  <c r="F25"/>
  <c r="F26"/>
  <c r="F27"/>
  <c r="F28"/>
  <c r="F29"/>
  <c r="F30"/>
  <c r="F31"/>
  <c r="F32"/>
  <c r="F19"/>
  <c r="D20"/>
  <c r="D21"/>
  <c r="D22"/>
  <c r="D23"/>
  <c r="D24"/>
  <c r="D25"/>
  <c r="D26"/>
  <c r="D27"/>
  <c r="D28"/>
  <c r="D29"/>
  <c r="D30"/>
  <c r="D31"/>
  <c r="D32"/>
  <c r="D19"/>
  <c r="B20"/>
  <c r="B21"/>
  <c r="B22"/>
  <c r="B23"/>
  <c r="B24"/>
  <c r="B25"/>
  <c r="B26"/>
  <c r="C9" s="1"/>
  <c r="B27"/>
  <c r="B28"/>
  <c r="B29"/>
  <c r="B31"/>
  <c r="B32"/>
  <c r="B19"/>
  <c r="C4" i="5"/>
  <c r="D4" s="1"/>
  <c r="C5"/>
  <c r="D5" s="1"/>
  <c r="C6"/>
  <c r="C7"/>
  <c r="D7" s="1"/>
  <c r="C8"/>
  <c r="C9"/>
  <c r="D9" s="1"/>
  <c r="C10"/>
  <c r="D10" s="1"/>
  <c r="C11"/>
  <c r="D11" s="1"/>
  <c r="C12"/>
  <c r="D12" s="1"/>
  <c r="C13"/>
  <c r="D13" s="1"/>
  <c r="C15"/>
  <c r="C16"/>
  <c r="C3"/>
  <c r="D3" s="1"/>
  <c r="J34"/>
  <c r="H34"/>
  <c r="F34"/>
  <c r="D34"/>
  <c r="B17"/>
  <c r="D16"/>
  <c r="D15"/>
  <c r="D8"/>
  <c r="D6"/>
  <c r="H34" i="4"/>
  <c r="F34"/>
  <c r="D34"/>
  <c r="B34"/>
  <c r="B17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3"/>
  <c r="D3" s="1"/>
  <c r="H34" i="3"/>
  <c r="F34"/>
  <c r="D34"/>
  <c r="B34"/>
  <c r="B17"/>
  <c r="C16"/>
  <c r="D16" s="1"/>
  <c r="C15"/>
  <c r="D15" s="1"/>
  <c r="C14"/>
  <c r="D14" s="1"/>
  <c r="C13"/>
  <c r="D13" s="1"/>
  <c r="C12"/>
  <c r="D12" s="1"/>
  <c r="C11"/>
  <c r="D11" s="1"/>
  <c r="D10"/>
  <c r="C10"/>
  <c r="C9"/>
  <c r="D9" s="1"/>
  <c r="C8"/>
  <c r="D8" s="1"/>
  <c r="C7"/>
  <c r="D7" s="1"/>
  <c r="C6"/>
  <c r="D6" s="1"/>
  <c r="C5"/>
  <c r="D5" s="1"/>
  <c r="C4"/>
  <c r="D4" s="1"/>
  <c r="C3"/>
  <c r="D3" s="1"/>
  <c r="C4" i="2"/>
  <c r="D4" s="1"/>
  <c r="C5"/>
  <c r="D5" s="1"/>
  <c r="C6"/>
  <c r="C7"/>
  <c r="D7" s="1"/>
  <c r="C8"/>
  <c r="C9"/>
  <c r="D9" s="1"/>
  <c r="C10"/>
  <c r="D10" s="1"/>
  <c r="C11"/>
  <c r="D11" s="1"/>
  <c r="C12"/>
  <c r="D12" s="1"/>
  <c r="C13"/>
  <c r="D13" s="1"/>
  <c r="C14"/>
  <c r="C15"/>
  <c r="D15" s="1"/>
  <c r="C16"/>
  <c r="C3"/>
  <c r="D3" s="1"/>
  <c r="D34"/>
  <c r="H34"/>
  <c r="D16"/>
  <c r="F34"/>
  <c r="B34"/>
  <c r="B17"/>
  <c r="D8"/>
  <c r="D6"/>
  <c r="B16" i="1"/>
  <c r="C8"/>
  <c r="D8" s="1"/>
  <c r="B30" l="1"/>
  <c r="C7"/>
  <c r="D7" s="1"/>
  <c r="H33"/>
  <c r="J33"/>
  <c r="C4"/>
  <c r="D4" s="1"/>
  <c r="D9"/>
  <c r="C5"/>
  <c r="D5" s="1"/>
  <c r="C11"/>
  <c r="D11" s="1"/>
  <c r="C3"/>
  <c r="D3" s="1"/>
  <c r="C6"/>
  <c r="D6" s="1"/>
  <c r="C12"/>
  <c r="D12" s="1"/>
  <c r="C2"/>
  <c r="D2" s="1"/>
  <c r="C10"/>
  <c r="D10" s="1"/>
  <c r="D33"/>
  <c r="C14" i="5"/>
  <c r="D14" s="1"/>
  <c r="D17" s="1"/>
  <c r="D17" i="4"/>
  <c r="D17" i="3"/>
  <c r="D14" i="2"/>
  <c r="D17" s="1"/>
  <c r="C15" i="1"/>
  <c r="D15" s="1"/>
  <c r="C14"/>
  <c r="D14" s="1"/>
  <c r="F33"/>
  <c r="D13" l="1"/>
  <c r="D16" s="1"/>
  <c r="C13"/>
  <c r="B33"/>
</calcChain>
</file>

<file path=xl/sharedStrings.xml><?xml version="1.0" encoding="utf-8"?>
<sst xmlns="http://schemas.openxmlformats.org/spreadsheetml/2006/main" count="73" uniqueCount="20">
  <si>
    <t>Общий объем</t>
  </si>
  <si>
    <t>Итого</t>
  </si>
  <si>
    <t>Средства районного бюджета</t>
  </si>
  <si>
    <t>в т.ч:</t>
  </si>
  <si>
    <t>Бюджеты поселений</t>
  </si>
  <si>
    <t>Краевой бюджет</t>
  </si>
  <si>
    <t>Федеральный бюджет</t>
  </si>
  <si>
    <t>Средства ООО "РН-Ванкор"</t>
  </si>
  <si>
    <t>Разница</t>
  </si>
  <si>
    <t>в т.ч. Деньги Администрации</t>
  </si>
  <si>
    <t>в т.ч.</t>
  </si>
  <si>
    <t>Деньги Администраци</t>
  </si>
  <si>
    <t>УЖКХ</t>
  </si>
  <si>
    <t>ПП1 (Культурное наследие)  КЦСР начинается на 061……</t>
  </si>
  <si>
    <t>ПП2 (Исскуство и народное творчество) КЦСР начинается на 062……</t>
  </si>
  <si>
    <t>ПП3 (Развитие архтвного дела) КЦСР начинается на 063………</t>
  </si>
  <si>
    <t>ПП4 (Обеспечение условий реализаци программы и прочие мероприятия) КЦСР начинается на 064…….</t>
  </si>
  <si>
    <t>Убрали 1 633 596 руб. (была ошибка)</t>
  </si>
  <si>
    <t xml:space="preserve">Добавили 1 руб. </t>
  </si>
  <si>
    <t>?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</si>
</sst>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2" borderId="0" xfId="0" applyNumberFormat="1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workbookViewId="0">
      <selection activeCell="B30" sqref="B30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9" max="9" width="11" customWidth="1"/>
    <col min="10" max="10" width="14.7109375" customWidth="1"/>
  </cols>
  <sheetData>
    <row r="1" spans="1:8">
      <c r="A1" t="s">
        <v>0</v>
      </c>
      <c r="D1" t="s">
        <v>8</v>
      </c>
    </row>
    <row r="2" spans="1:8">
      <c r="A2">
        <v>2014</v>
      </c>
      <c r="B2" s="1">
        <v>99526328</v>
      </c>
      <c r="C2" s="6">
        <f t="shared" ref="C2:C15" si="0">B19+D19+F19+H19+J19</f>
        <v>99526328</v>
      </c>
      <c r="D2" s="6">
        <f>B2-C2</f>
        <v>0</v>
      </c>
    </row>
    <row r="3" spans="1:8">
      <c r="A3">
        <v>2015</v>
      </c>
      <c r="B3" s="1">
        <v>90337815</v>
      </c>
      <c r="C3" s="6">
        <f t="shared" si="0"/>
        <v>90337815</v>
      </c>
      <c r="D3" s="6">
        <f t="shared" ref="D3:D15" si="1">B3-C3</f>
        <v>0</v>
      </c>
    </row>
    <row r="4" spans="1:8">
      <c r="A4">
        <v>2016</v>
      </c>
      <c r="B4" s="1">
        <v>105984645</v>
      </c>
      <c r="C4" s="6">
        <f t="shared" si="0"/>
        <v>105984645</v>
      </c>
      <c r="D4" s="6">
        <f t="shared" si="1"/>
        <v>0</v>
      </c>
    </row>
    <row r="5" spans="1:8">
      <c r="A5">
        <v>2017</v>
      </c>
      <c r="B5" s="1">
        <v>127743755</v>
      </c>
      <c r="C5" s="6">
        <f t="shared" si="0"/>
        <v>127743755</v>
      </c>
      <c r="D5" s="6">
        <f t="shared" si="1"/>
        <v>0</v>
      </c>
    </row>
    <row r="6" spans="1:8">
      <c r="A6">
        <v>2018</v>
      </c>
      <c r="B6" s="1">
        <v>197486872</v>
      </c>
      <c r="C6" s="6">
        <f t="shared" si="0"/>
        <v>197486872</v>
      </c>
      <c r="D6" s="6">
        <f t="shared" si="1"/>
        <v>0</v>
      </c>
    </row>
    <row r="7" spans="1:8">
      <c r="A7">
        <v>2019</v>
      </c>
      <c r="B7" s="14">
        <v>217984765</v>
      </c>
      <c r="C7" s="6">
        <f t="shared" si="0"/>
        <v>217984765</v>
      </c>
      <c r="D7" s="6">
        <f t="shared" si="1"/>
        <v>0</v>
      </c>
      <c r="E7" t="s">
        <v>18</v>
      </c>
    </row>
    <row r="8" spans="1:8">
      <c r="A8">
        <v>2020</v>
      </c>
      <c r="B8" s="1">
        <v>287557632</v>
      </c>
      <c r="C8" s="6">
        <f t="shared" si="0"/>
        <v>287557632</v>
      </c>
      <c r="D8" s="6">
        <f t="shared" si="1"/>
        <v>0</v>
      </c>
    </row>
    <row r="9" spans="1:8">
      <c r="A9">
        <v>2021</v>
      </c>
      <c r="B9" s="14">
        <v>336250070</v>
      </c>
      <c r="C9" s="6">
        <f>B26+D26+F26+H26+J26</f>
        <v>336250070</v>
      </c>
      <c r="D9" s="6">
        <f t="shared" si="1"/>
        <v>0</v>
      </c>
      <c r="E9" t="s">
        <v>17</v>
      </c>
      <c r="H9" s="1"/>
    </row>
    <row r="10" spans="1:8">
      <c r="A10">
        <v>2022</v>
      </c>
      <c r="B10" s="1">
        <v>407694506</v>
      </c>
      <c r="C10" s="6">
        <f t="shared" si="0"/>
        <v>407694506</v>
      </c>
      <c r="D10" s="6">
        <f t="shared" si="1"/>
        <v>0</v>
      </c>
    </row>
    <row r="11" spans="1:8">
      <c r="A11">
        <v>2023</v>
      </c>
      <c r="B11" s="1">
        <v>430941217</v>
      </c>
      <c r="C11" s="6">
        <f t="shared" si="0"/>
        <v>430941217</v>
      </c>
      <c r="D11" s="6">
        <f t="shared" si="1"/>
        <v>0</v>
      </c>
    </row>
    <row r="12" spans="1:8">
      <c r="A12">
        <v>2024</v>
      </c>
      <c r="B12" s="1">
        <v>517890688</v>
      </c>
      <c r="C12" s="6">
        <f t="shared" si="0"/>
        <v>517890688</v>
      </c>
      <c r="D12" s="6">
        <f t="shared" si="1"/>
        <v>0</v>
      </c>
    </row>
    <row r="13" spans="1:8">
      <c r="A13">
        <v>2025</v>
      </c>
      <c r="B13" s="1">
        <v>608758648</v>
      </c>
      <c r="C13" s="6">
        <f>B30+D30+F30+H30+J30</f>
        <v>608758648</v>
      </c>
      <c r="D13" s="6">
        <f t="shared" si="1"/>
        <v>0</v>
      </c>
      <c r="F13" s="1"/>
    </row>
    <row r="14" spans="1:8">
      <c r="A14">
        <v>2026</v>
      </c>
      <c r="B14" s="1">
        <v>388137912</v>
      </c>
      <c r="C14" s="6">
        <f t="shared" si="0"/>
        <v>388137912</v>
      </c>
      <c r="D14" s="6">
        <f t="shared" si="1"/>
        <v>0</v>
      </c>
    </row>
    <row r="15" spans="1:8">
      <c r="A15">
        <v>2027</v>
      </c>
      <c r="B15" s="1">
        <v>388113612</v>
      </c>
      <c r="C15" s="6">
        <f t="shared" si="0"/>
        <v>388113612</v>
      </c>
      <c r="D15" s="6">
        <f t="shared" si="1"/>
        <v>0</v>
      </c>
    </row>
    <row r="16" spans="1:8">
      <c r="A16" s="7" t="s">
        <v>1</v>
      </c>
      <c r="B16" s="8">
        <f>SUM(B2:B15)</f>
        <v>4204408465</v>
      </c>
      <c r="C16" s="8"/>
      <c r="D16" s="8">
        <f t="shared" ref="D16" si="2">SUM(D2:D15)</f>
        <v>0</v>
      </c>
    </row>
    <row r="17" spans="1:10">
      <c r="A17" t="s">
        <v>3</v>
      </c>
      <c r="B17" s="1"/>
    </row>
    <row r="18" spans="1:10">
      <c r="A18" s="2" t="s">
        <v>2</v>
      </c>
      <c r="B18" s="2"/>
      <c r="C18" s="2" t="s">
        <v>4</v>
      </c>
      <c r="D18" s="2"/>
      <c r="E18" s="2" t="s">
        <v>5</v>
      </c>
      <c r="F18" s="2"/>
      <c r="G18" s="2" t="s">
        <v>6</v>
      </c>
      <c r="H18" s="2"/>
      <c r="I18" s="2" t="s">
        <v>7</v>
      </c>
      <c r="J18" s="2"/>
    </row>
    <row r="19" spans="1:10">
      <c r="A19" s="2">
        <v>2014</v>
      </c>
      <c r="B19" s="3">
        <f>ПП1!B20+ПП2!B20+ПП3!B20+ПП4!B20</f>
        <v>98292928</v>
      </c>
      <c r="C19" s="2">
        <v>2014</v>
      </c>
      <c r="D19" s="3">
        <f>ПП1!D20+ПП2!D20+ПП3!D20+ПП4!D20</f>
        <v>0</v>
      </c>
      <c r="E19" s="2">
        <v>2014</v>
      </c>
      <c r="F19" s="3">
        <f>ПП1!F20+ПП2!F20+ПП3!F20+ПП4!F20</f>
        <v>500200</v>
      </c>
      <c r="G19" s="2">
        <v>2014</v>
      </c>
      <c r="H19" s="3">
        <f>ПП1!H20+ПП2!H20+ПП3!H20+ПП4!H20</f>
        <v>733200</v>
      </c>
      <c r="I19" s="2">
        <v>2014</v>
      </c>
      <c r="J19" s="3">
        <f>ПП4!J20</f>
        <v>0</v>
      </c>
    </row>
    <row r="20" spans="1:10">
      <c r="A20" s="2">
        <v>2015</v>
      </c>
      <c r="B20" s="3">
        <f>ПП1!B21+ПП2!B21+ПП3!B21+ПП4!B21</f>
        <v>89604549</v>
      </c>
      <c r="C20" s="2">
        <v>2015</v>
      </c>
      <c r="D20" s="3">
        <f>ПП1!D21+ПП2!D21+ПП3!D21+ПП4!D21</f>
        <v>0</v>
      </c>
      <c r="E20" s="2">
        <v>2015</v>
      </c>
      <c r="F20" s="3">
        <f>ПП1!F21+ПП2!F21+ПП3!F21+ПП4!F21</f>
        <v>614566</v>
      </c>
      <c r="G20" s="2">
        <v>2015</v>
      </c>
      <c r="H20" s="3">
        <f>ПП1!H21+ПП2!H21+ПП3!H21+ПП4!H21</f>
        <v>118700</v>
      </c>
      <c r="I20" s="2">
        <v>2015</v>
      </c>
      <c r="J20" s="3">
        <f>ПП4!J21</f>
        <v>0</v>
      </c>
    </row>
    <row r="21" spans="1:10">
      <c r="A21" s="2">
        <v>2016</v>
      </c>
      <c r="B21" s="3">
        <f>ПП1!B22+ПП2!B22+ПП3!B22+ПП4!B22</f>
        <v>101772162</v>
      </c>
      <c r="C21" s="2">
        <v>2016</v>
      </c>
      <c r="D21" s="3">
        <f>ПП1!D22+ПП2!D22+ПП3!D22+ПП4!D22</f>
        <v>0</v>
      </c>
      <c r="E21" s="2">
        <v>2016</v>
      </c>
      <c r="F21" s="3">
        <f>ПП1!F22+ПП2!F22+ПП3!F22+ПП4!F22</f>
        <v>3888000</v>
      </c>
      <c r="G21" s="2">
        <v>2016</v>
      </c>
      <c r="H21" s="3">
        <f>ПП1!H22+ПП2!H22+ПП3!H22+ПП4!H22</f>
        <v>324483</v>
      </c>
      <c r="I21" s="2">
        <v>2016</v>
      </c>
      <c r="J21" s="3">
        <f>ПП4!J22</f>
        <v>0</v>
      </c>
    </row>
    <row r="22" spans="1:10">
      <c r="A22" s="2">
        <v>2017</v>
      </c>
      <c r="B22" s="3">
        <f>ПП1!B23+ПП2!B23+ПП3!B23+ПП4!B23</f>
        <v>123584505</v>
      </c>
      <c r="C22" s="2">
        <v>2017</v>
      </c>
      <c r="D22" s="3">
        <f>ПП1!D23+ПП2!D23+ПП3!D23+ПП4!D23</f>
        <v>0</v>
      </c>
      <c r="E22" s="2">
        <v>2017</v>
      </c>
      <c r="F22" s="3">
        <f>ПП1!F23+ПП2!F23+ПП3!F23+ПП4!F23</f>
        <v>2492410</v>
      </c>
      <c r="G22" s="2">
        <v>2017</v>
      </c>
      <c r="H22" s="3">
        <f>ПП1!H23+ПП2!H23+ПП3!H23+ПП4!H23</f>
        <v>1666840</v>
      </c>
      <c r="I22" s="2">
        <v>2017</v>
      </c>
      <c r="J22" s="3">
        <f>ПП4!J23</f>
        <v>0</v>
      </c>
    </row>
    <row r="23" spans="1:10">
      <c r="A23" s="2">
        <v>2018</v>
      </c>
      <c r="B23" s="3">
        <f>ПП1!B24+ПП2!B24+ПП3!B24+ПП4!B24</f>
        <v>196340061</v>
      </c>
      <c r="C23" s="2">
        <v>2018</v>
      </c>
      <c r="D23" s="3">
        <f>ПП1!D24+ПП2!D24+ПП3!D24+ПП4!D24</f>
        <v>0</v>
      </c>
      <c r="E23" s="2">
        <v>2018</v>
      </c>
      <c r="F23" s="3">
        <f>ПП1!F24+ПП2!F24+ПП3!F24+ПП4!F24</f>
        <v>735811</v>
      </c>
      <c r="G23" s="2">
        <v>2018</v>
      </c>
      <c r="H23" s="3">
        <f>ПП1!H24+ПП2!H24+ПП3!H24+ПП4!H24</f>
        <v>411000</v>
      </c>
      <c r="I23" s="2">
        <v>2018</v>
      </c>
      <c r="J23" s="3">
        <f>ПП4!J24</f>
        <v>0</v>
      </c>
    </row>
    <row r="24" spans="1:10">
      <c r="A24" s="2">
        <v>2019</v>
      </c>
      <c r="B24" s="3">
        <f>ПП1!B25+ПП2!B25+ПП3!B25+ПП4!B25</f>
        <v>154669335</v>
      </c>
      <c r="C24" s="2">
        <v>2019</v>
      </c>
      <c r="D24" s="3">
        <f>ПП1!D25+ПП2!D25+ПП3!D25+ПП4!D25</f>
        <v>56958200</v>
      </c>
      <c r="E24" s="2">
        <v>2019</v>
      </c>
      <c r="F24" s="3">
        <f>ПП1!F25+ПП2!F25+ПП3!F25+ПП4!F25</f>
        <v>5829430</v>
      </c>
      <c r="G24" s="2">
        <v>2019</v>
      </c>
      <c r="H24" s="3">
        <f>ПП1!H25+ПП2!H25+ПП3!H25+ПП4!H25</f>
        <v>527800</v>
      </c>
      <c r="I24" s="2">
        <v>2019</v>
      </c>
      <c r="J24" s="3">
        <f>ПП4!J25</f>
        <v>0</v>
      </c>
    </row>
    <row r="25" spans="1:10">
      <c r="A25" s="2">
        <v>2020</v>
      </c>
      <c r="B25" s="3">
        <f>ПП1!B26+ПП2!B26+ПП3!B26+ПП4!B26</f>
        <v>192201319</v>
      </c>
      <c r="C25" s="2">
        <v>2020</v>
      </c>
      <c r="D25" s="3">
        <f>ПП1!D26+ПП2!D26+ПП3!D26+ПП4!D26</f>
        <v>72764318</v>
      </c>
      <c r="E25" s="2">
        <v>2020</v>
      </c>
      <c r="F25" s="3">
        <f>ПП1!F26+ПП2!F26+ПП3!F26+ПП4!F26</f>
        <v>20787599</v>
      </c>
      <c r="G25" s="2">
        <v>2020</v>
      </c>
      <c r="H25" s="3">
        <f>ПП1!H26+ПП2!H26+ПП3!H26+ПП4!H26</f>
        <v>1804396</v>
      </c>
      <c r="I25" s="2">
        <v>2020</v>
      </c>
      <c r="J25" s="3">
        <f>ПП4!J26</f>
        <v>0</v>
      </c>
    </row>
    <row r="26" spans="1:10">
      <c r="A26" s="2">
        <v>2021</v>
      </c>
      <c r="B26" s="13">
        <f>ПП1!B27+ПП2!B27+ПП3!B27+ПП4!B27</f>
        <v>242410320</v>
      </c>
      <c r="C26" s="2">
        <v>2021</v>
      </c>
      <c r="D26" s="3">
        <f>ПП1!D27+ПП2!D27+ПП3!D27+ПП4!D27</f>
        <v>80357870</v>
      </c>
      <c r="E26" s="2">
        <v>2021</v>
      </c>
      <c r="F26" s="3">
        <f>ПП1!F27+ПП2!F27+ПП3!F27+ПП4!F27</f>
        <v>5945136</v>
      </c>
      <c r="G26" s="2">
        <v>2021</v>
      </c>
      <c r="H26" s="3">
        <f>ПП1!H27+ПП2!H27+ПП3!H27+ПП4!H27</f>
        <v>1036744</v>
      </c>
      <c r="I26" s="2">
        <v>2021</v>
      </c>
      <c r="J26" s="3">
        <f>ПП4!J27</f>
        <v>6500000</v>
      </c>
    </row>
    <row r="27" spans="1:10">
      <c r="A27" s="2">
        <v>2022</v>
      </c>
      <c r="B27" s="3">
        <f>ПП1!B28+ПП2!B28+ПП3!B28+ПП4!B28</f>
        <v>304367163</v>
      </c>
      <c r="C27" s="2">
        <v>2022</v>
      </c>
      <c r="D27" s="3">
        <f>ПП1!D28+ПП2!D28+ПП3!D28+ПП4!D28</f>
        <v>80370677</v>
      </c>
      <c r="E27" s="2">
        <v>2022</v>
      </c>
      <c r="F27" s="3">
        <f>ПП1!F28+ПП2!F28+ПП3!F28+ПП4!F28</f>
        <v>20239993</v>
      </c>
      <c r="G27" s="2">
        <v>2022</v>
      </c>
      <c r="H27" s="3">
        <f>ПП1!H28+ПП2!H28+ПП3!H28+ПП4!H28</f>
        <v>1086362</v>
      </c>
      <c r="I27" s="2">
        <v>2022</v>
      </c>
      <c r="J27" s="3">
        <f>ПП4!J28</f>
        <v>1630311</v>
      </c>
    </row>
    <row r="28" spans="1:10">
      <c r="A28" s="2">
        <v>2023</v>
      </c>
      <c r="B28" s="3">
        <f>ПП1!B29+ПП2!B29+ПП3!B29+ПП4!B29</f>
        <v>325727457</v>
      </c>
      <c r="C28" s="2">
        <v>2023</v>
      </c>
      <c r="D28" s="3">
        <f>ПП1!D29+ПП2!D29+ПП3!D29+ПП4!D29</f>
        <v>93844054</v>
      </c>
      <c r="E28" s="2">
        <v>2023</v>
      </c>
      <c r="F28" s="3">
        <f>ПП1!F29+ПП2!F29+ПП3!F29+ПП4!F29</f>
        <v>10967031</v>
      </c>
      <c r="G28" s="2">
        <v>2023</v>
      </c>
      <c r="H28" s="3">
        <f>ПП1!H29+ПП2!H29+ПП3!H29+ПП4!H29</f>
        <v>402675</v>
      </c>
      <c r="I28" s="2">
        <v>2023</v>
      </c>
      <c r="J28" s="3">
        <f>ПП4!J29</f>
        <v>0</v>
      </c>
    </row>
    <row r="29" spans="1:10">
      <c r="A29" s="2">
        <v>2024</v>
      </c>
      <c r="B29" s="3">
        <f>ПП1!B30+ПП2!B30+ПП3!B30+ПП4!B30</f>
        <v>361446051</v>
      </c>
      <c r="C29" s="2">
        <v>2024</v>
      </c>
      <c r="D29" s="3">
        <f>ПП1!D30+ПП2!D30+ПП3!D30+ПП4!D30</f>
        <v>111840219</v>
      </c>
      <c r="E29" s="2">
        <v>2024</v>
      </c>
      <c r="F29" s="3">
        <f>ПП1!F30+ПП2!F30+ПП3!F30+ПП4!F30</f>
        <v>38294520</v>
      </c>
      <c r="G29" s="2">
        <v>2024</v>
      </c>
      <c r="H29" s="3">
        <f>ПП1!H30+ПП2!H30+ПП3!H30+ПП4!H30</f>
        <v>309898</v>
      </c>
      <c r="I29" s="2">
        <v>2024</v>
      </c>
      <c r="J29" s="3">
        <f>ПП4!J30</f>
        <v>6000000</v>
      </c>
    </row>
    <row r="30" spans="1:10">
      <c r="A30" s="2">
        <v>2025</v>
      </c>
      <c r="B30" s="3">
        <f>ПП1!B31+ПП2!B31+ПП3!B31+ПП4!B31</f>
        <v>445377926</v>
      </c>
      <c r="C30" s="11">
        <v>2025</v>
      </c>
      <c r="D30" s="3">
        <f>ПП1!D31+ПП2!D31+ПП3!D31+ПП4!D31</f>
        <v>133773540</v>
      </c>
      <c r="E30" s="11">
        <v>2025</v>
      </c>
      <c r="F30" s="3">
        <f>ПП1!F31+ПП2!F31+ПП3!F31+ПП4!F31</f>
        <v>28219235</v>
      </c>
      <c r="G30" s="11">
        <v>2025</v>
      </c>
      <c r="H30" s="3">
        <f>ПП1!H31+ПП2!H31+ПП3!H31+ПП4!H31</f>
        <v>555169</v>
      </c>
      <c r="I30" s="2">
        <v>2025</v>
      </c>
      <c r="J30" s="3">
        <f>ПП4!J31</f>
        <v>832778</v>
      </c>
    </row>
    <row r="31" spans="1:10">
      <c r="A31" s="2">
        <v>2026</v>
      </c>
      <c r="B31" s="3">
        <f>ПП1!B32+ПП2!B32+ПП3!B32+ПП4!B32</f>
        <v>384644612</v>
      </c>
      <c r="C31" s="11">
        <v>2026</v>
      </c>
      <c r="D31" s="3">
        <f>ПП1!D32+ПП2!D32+ПП3!D32+ПП4!D32</f>
        <v>0</v>
      </c>
      <c r="E31" s="11">
        <v>2026</v>
      </c>
      <c r="F31" s="3">
        <f>ПП1!F32+ПП2!F32+ПП3!F32+ПП4!F32</f>
        <v>3293641</v>
      </c>
      <c r="G31" s="11">
        <v>2026</v>
      </c>
      <c r="H31" s="3">
        <f>ПП1!H32+ПП2!H32+ПП3!H32+ПП4!H32</f>
        <v>199659</v>
      </c>
      <c r="I31" s="2">
        <v>2026</v>
      </c>
      <c r="J31" s="3">
        <f>ПП4!J32</f>
        <v>0</v>
      </c>
    </row>
    <row r="32" spans="1:10">
      <c r="A32" s="2">
        <v>2027</v>
      </c>
      <c r="B32" s="3">
        <f>ПП1!B33+ПП2!B33+ПП3!B33+ПП4!B33</f>
        <v>384644612</v>
      </c>
      <c r="C32" s="11">
        <v>2027</v>
      </c>
      <c r="D32" s="3">
        <f>ПП1!D33+ПП2!D33+ПП3!D33+ПП4!D33</f>
        <v>0</v>
      </c>
      <c r="E32" s="11">
        <v>2027</v>
      </c>
      <c r="F32" s="3">
        <f>ПП1!F33+ПП2!F33+ПП3!F33+ПП4!F33</f>
        <v>3293833</v>
      </c>
      <c r="G32" s="11">
        <v>2027</v>
      </c>
      <c r="H32" s="3">
        <f>ПП1!H33+ПП2!H33+ПП3!H33+ПП4!H33</f>
        <v>175167</v>
      </c>
      <c r="I32" s="2">
        <v>2027</v>
      </c>
      <c r="J32" s="3">
        <f>ПП4!J33</f>
        <v>0</v>
      </c>
    </row>
    <row r="33" spans="1:10">
      <c r="A33" s="4" t="s">
        <v>1</v>
      </c>
      <c r="B33" s="5">
        <f>SUM(B19:B32)</f>
        <v>3405083000</v>
      </c>
      <c r="C33" s="4" t="s">
        <v>1</v>
      </c>
      <c r="D33" s="9">
        <f>SUM(D19:D32)</f>
        <v>629908878</v>
      </c>
      <c r="E33" s="4" t="s">
        <v>1</v>
      </c>
      <c r="F33" s="5">
        <f>SUM(F19:F32)</f>
        <v>145101405</v>
      </c>
      <c r="G33" s="4" t="s">
        <v>1</v>
      </c>
      <c r="H33" s="5">
        <f>SUM(H19:H32)</f>
        <v>9352093</v>
      </c>
      <c r="I33" s="4" t="s">
        <v>1</v>
      </c>
      <c r="J33" s="5">
        <f>SUM(J19:J32)</f>
        <v>14963089</v>
      </c>
    </row>
    <row r="35" spans="1:10">
      <c r="B35" s="6" t="s">
        <v>10</v>
      </c>
      <c r="F35">
        <v>663600</v>
      </c>
    </row>
    <row r="36" spans="1:10">
      <c r="A36" t="s">
        <v>11</v>
      </c>
      <c r="B36" s="6">
        <v>9075817</v>
      </c>
      <c r="C36">
        <f>8280118+663600</f>
        <v>8943718</v>
      </c>
      <c r="D36" t="s">
        <v>19</v>
      </c>
      <c r="F36" t="s">
        <v>9</v>
      </c>
    </row>
    <row r="37" spans="1:10">
      <c r="A37" t="s">
        <v>12</v>
      </c>
      <c r="B37">
        <v>3505648</v>
      </c>
    </row>
    <row r="38" spans="1:10">
      <c r="B38" s="6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B15" sqref="B15"/>
    </sheetView>
  </sheetViews>
  <sheetFormatPr defaultRowHeight="15"/>
  <cols>
    <col min="1" max="1" width="16.28515625" customWidth="1"/>
    <col min="2" max="2" width="20.4257812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13</v>
      </c>
    </row>
    <row r="2" spans="1:6">
      <c r="D2" t="s">
        <v>8</v>
      </c>
    </row>
    <row r="3" spans="1:6">
      <c r="A3">
        <v>2014</v>
      </c>
      <c r="B3" s="1">
        <v>23586618</v>
      </c>
      <c r="C3" s="6">
        <f>B20+D20+F20+H20</f>
        <v>23586618</v>
      </c>
      <c r="D3" s="6">
        <f>B3-C3</f>
        <v>0</v>
      </c>
    </row>
    <row r="4" spans="1:6">
      <c r="A4">
        <v>2015</v>
      </c>
      <c r="B4" s="1">
        <v>22867928</v>
      </c>
      <c r="C4" s="6">
        <f t="shared" ref="C4:C16" si="0">B21+D21+F21+H21</f>
        <v>22867928</v>
      </c>
      <c r="D4" s="6">
        <f t="shared" ref="D4:D16" si="1">B4-C4</f>
        <v>0</v>
      </c>
    </row>
    <row r="5" spans="1:6">
      <c r="A5">
        <v>2016</v>
      </c>
      <c r="B5" s="1">
        <v>26389612</v>
      </c>
      <c r="C5" s="6">
        <f t="shared" si="0"/>
        <v>26389612</v>
      </c>
      <c r="D5" s="6">
        <f t="shared" si="1"/>
        <v>0</v>
      </c>
    </row>
    <row r="6" spans="1:6">
      <c r="A6">
        <v>2017</v>
      </c>
      <c r="B6" s="1">
        <v>33176477</v>
      </c>
      <c r="C6" s="6">
        <f t="shared" si="0"/>
        <v>33176477</v>
      </c>
      <c r="D6" s="6">
        <f t="shared" si="1"/>
        <v>0</v>
      </c>
    </row>
    <row r="7" spans="1:6">
      <c r="A7">
        <v>2018</v>
      </c>
      <c r="B7" s="1">
        <v>50087668</v>
      </c>
      <c r="C7" s="6">
        <f t="shared" si="0"/>
        <v>50087668</v>
      </c>
      <c r="D7" s="6">
        <f t="shared" si="1"/>
        <v>0</v>
      </c>
    </row>
    <row r="8" spans="1:6">
      <c r="A8">
        <v>2019</v>
      </c>
      <c r="B8" s="1">
        <v>55116517</v>
      </c>
      <c r="C8" s="6">
        <f t="shared" si="0"/>
        <v>55116517</v>
      </c>
      <c r="D8" s="6">
        <f t="shared" si="1"/>
        <v>0</v>
      </c>
    </row>
    <row r="9" spans="1:6">
      <c r="A9">
        <v>2020</v>
      </c>
      <c r="B9" s="1">
        <v>80465509</v>
      </c>
      <c r="C9" s="6">
        <f t="shared" si="0"/>
        <v>80465509</v>
      </c>
      <c r="D9" s="6">
        <f t="shared" si="1"/>
        <v>0</v>
      </c>
    </row>
    <row r="10" spans="1:6">
      <c r="A10">
        <v>2021</v>
      </c>
      <c r="B10" s="1">
        <v>91903345</v>
      </c>
      <c r="C10" s="6">
        <f t="shared" si="0"/>
        <v>91903345</v>
      </c>
      <c r="D10" s="6">
        <f t="shared" si="1"/>
        <v>0</v>
      </c>
    </row>
    <row r="11" spans="1:6">
      <c r="A11">
        <v>2022</v>
      </c>
      <c r="B11" s="1">
        <v>110640970</v>
      </c>
      <c r="C11" s="6">
        <f t="shared" si="0"/>
        <v>110640970</v>
      </c>
      <c r="D11" s="6">
        <f t="shared" si="1"/>
        <v>0</v>
      </c>
    </row>
    <row r="12" spans="1:6">
      <c r="A12">
        <v>2023</v>
      </c>
      <c r="B12" s="1">
        <v>130149068</v>
      </c>
      <c r="C12" s="6">
        <f t="shared" si="0"/>
        <v>130149068</v>
      </c>
      <c r="D12" s="6">
        <f t="shared" si="1"/>
        <v>0</v>
      </c>
    </row>
    <row r="13" spans="1:6">
      <c r="A13">
        <v>2024</v>
      </c>
      <c r="B13" s="1">
        <v>139221131</v>
      </c>
      <c r="C13" s="6">
        <f t="shared" si="0"/>
        <v>139221131</v>
      </c>
      <c r="D13" s="6">
        <f t="shared" si="1"/>
        <v>0</v>
      </c>
    </row>
    <row r="14" spans="1:6">
      <c r="A14">
        <v>2025</v>
      </c>
      <c r="B14" s="1">
        <v>182567427</v>
      </c>
      <c r="C14" s="6">
        <f t="shared" si="0"/>
        <v>182567427</v>
      </c>
      <c r="D14" s="6">
        <f t="shared" si="1"/>
        <v>0</v>
      </c>
      <c r="F14" s="1"/>
    </row>
    <row r="15" spans="1:6">
      <c r="A15">
        <v>2026</v>
      </c>
      <c r="B15" s="1">
        <v>107619416</v>
      </c>
      <c r="C15" s="6">
        <f t="shared" si="0"/>
        <v>107619416</v>
      </c>
      <c r="D15" s="6">
        <f t="shared" si="1"/>
        <v>0</v>
      </c>
    </row>
    <row r="16" spans="1:6">
      <c r="A16">
        <v>2027</v>
      </c>
      <c r="B16" s="1">
        <v>107595116</v>
      </c>
      <c r="C16" s="6">
        <f t="shared" si="0"/>
        <v>107595116</v>
      </c>
      <c r="D16" s="6">
        <f t="shared" si="1"/>
        <v>0</v>
      </c>
    </row>
    <row r="17" spans="1:8">
      <c r="A17" s="7" t="s">
        <v>1</v>
      </c>
      <c r="B17" s="8">
        <f>SUM(B3:B16)</f>
        <v>1161386802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23455718</v>
      </c>
      <c r="C20" s="2">
        <v>2014</v>
      </c>
      <c r="D20" s="3">
        <v>0</v>
      </c>
      <c r="E20" s="2">
        <v>2014</v>
      </c>
      <c r="F20" s="3">
        <v>130900</v>
      </c>
      <c r="G20" s="2">
        <v>2014</v>
      </c>
      <c r="H20" s="3">
        <v>0</v>
      </c>
    </row>
    <row r="21" spans="1:8">
      <c r="A21" s="2">
        <v>2015</v>
      </c>
      <c r="B21" s="3">
        <v>22535928</v>
      </c>
      <c r="C21" s="2">
        <v>2015</v>
      </c>
      <c r="D21" s="3">
        <v>0</v>
      </c>
      <c r="E21" s="2">
        <v>2015</v>
      </c>
      <c r="F21" s="3">
        <v>313300</v>
      </c>
      <c r="G21" s="2">
        <v>2015</v>
      </c>
      <c r="H21" s="3">
        <v>18700</v>
      </c>
    </row>
    <row r="22" spans="1:8">
      <c r="A22" s="2">
        <v>2016</v>
      </c>
      <c r="B22" s="3">
        <v>26028712</v>
      </c>
      <c r="C22" s="2">
        <v>2016</v>
      </c>
      <c r="D22" s="3">
        <v>0</v>
      </c>
      <c r="E22" s="2">
        <v>2016</v>
      </c>
      <c r="F22" s="3">
        <v>342500</v>
      </c>
      <c r="G22" s="2">
        <v>2016</v>
      </c>
      <c r="H22" s="3">
        <v>18400</v>
      </c>
    </row>
    <row r="23" spans="1:8">
      <c r="A23" s="2">
        <v>2017</v>
      </c>
      <c r="B23" s="3">
        <v>32829277</v>
      </c>
      <c r="C23" s="2">
        <v>2017</v>
      </c>
      <c r="D23" s="3">
        <v>0</v>
      </c>
      <c r="E23" s="2">
        <v>2017</v>
      </c>
      <c r="F23" s="3">
        <v>330400</v>
      </c>
      <c r="G23" s="2">
        <v>2017</v>
      </c>
      <c r="H23" s="3">
        <v>16800</v>
      </c>
    </row>
    <row r="24" spans="1:8">
      <c r="A24" s="2">
        <v>2018</v>
      </c>
      <c r="B24" s="3">
        <v>49737568</v>
      </c>
      <c r="C24" s="2">
        <v>2018</v>
      </c>
      <c r="D24" s="3">
        <v>0</v>
      </c>
      <c r="E24" s="2">
        <v>2018</v>
      </c>
      <c r="F24" s="3">
        <v>331600</v>
      </c>
      <c r="G24" s="2">
        <v>2018</v>
      </c>
      <c r="H24" s="3">
        <v>18500</v>
      </c>
    </row>
    <row r="25" spans="1:8">
      <c r="A25" s="2">
        <v>2019</v>
      </c>
      <c r="B25" s="3">
        <v>33118423</v>
      </c>
      <c r="C25" s="2">
        <v>2019</v>
      </c>
      <c r="D25" s="3">
        <v>21648694</v>
      </c>
      <c r="E25" s="2">
        <v>2019</v>
      </c>
      <c r="F25" s="3">
        <v>331600</v>
      </c>
      <c r="G25" s="2">
        <v>2019</v>
      </c>
      <c r="H25" s="3">
        <v>17800</v>
      </c>
    </row>
    <row r="26" spans="1:8">
      <c r="A26" s="2">
        <v>2020</v>
      </c>
      <c r="B26" s="3">
        <v>48552732</v>
      </c>
      <c r="C26" s="2">
        <v>2020</v>
      </c>
      <c r="D26" s="3">
        <v>30923885</v>
      </c>
      <c r="E26" s="2">
        <v>2020</v>
      </c>
      <c r="F26" s="3">
        <v>795995</v>
      </c>
      <c r="G26" s="2">
        <v>2020</v>
      </c>
      <c r="H26" s="3">
        <v>192897</v>
      </c>
    </row>
    <row r="27" spans="1:8">
      <c r="A27" s="2">
        <v>2021</v>
      </c>
      <c r="B27" s="3">
        <v>60174579</v>
      </c>
      <c r="C27" s="2">
        <v>2021</v>
      </c>
      <c r="D27" s="3">
        <v>31363366</v>
      </c>
      <c r="E27" s="2">
        <v>2021</v>
      </c>
      <c r="F27" s="3">
        <v>365400</v>
      </c>
      <c r="G27" s="2">
        <v>2021</v>
      </c>
      <c r="H27" s="3">
        <v>0</v>
      </c>
    </row>
    <row r="28" spans="1:8">
      <c r="A28" s="2">
        <v>2022</v>
      </c>
      <c r="B28" s="3">
        <v>78559904</v>
      </c>
      <c r="C28" s="2">
        <v>2022</v>
      </c>
      <c r="D28" s="3">
        <v>31363366</v>
      </c>
      <c r="E28" s="2">
        <v>2022</v>
      </c>
      <c r="F28" s="3">
        <v>467355</v>
      </c>
      <c r="G28" s="2">
        <v>2022</v>
      </c>
      <c r="H28" s="3">
        <v>250345</v>
      </c>
    </row>
    <row r="29" spans="1:8">
      <c r="A29" s="2">
        <v>2023</v>
      </c>
      <c r="B29" s="3">
        <v>89776727</v>
      </c>
      <c r="C29" s="2">
        <v>2023</v>
      </c>
      <c r="D29" s="3">
        <v>37438641</v>
      </c>
      <c r="E29" s="2">
        <v>2023</v>
      </c>
      <c r="F29" s="3">
        <v>2707716</v>
      </c>
      <c r="G29" s="2">
        <v>2023</v>
      </c>
      <c r="H29" s="3">
        <v>225984</v>
      </c>
    </row>
    <row r="30" spans="1:8">
      <c r="A30" s="2">
        <v>2024</v>
      </c>
      <c r="B30" s="3">
        <v>91802639</v>
      </c>
      <c r="C30" s="2">
        <v>2024</v>
      </c>
      <c r="D30" s="3">
        <v>44512492</v>
      </c>
      <c r="E30" s="2">
        <v>2024</v>
      </c>
      <c r="F30" s="3">
        <v>2701449</v>
      </c>
      <c r="G30" s="2">
        <v>2024</v>
      </c>
      <c r="H30" s="3">
        <v>204551</v>
      </c>
    </row>
    <row r="31" spans="1:8">
      <c r="A31" s="2">
        <v>2025</v>
      </c>
      <c r="B31" s="10">
        <v>124090440</v>
      </c>
      <c r="C31" s="11">
        <v>2025</v>
      </c>
      <c r="D31" s="10">
        <v>55565987</v>
      </c>
      <c r="E31" s="11">
        <v>2025</v>
      </c>
      <c r="F31" s="10">
        <v>2705831</v>
      </c>
      <c r="G31" s="11">
        <v>2025</v>
      </c>
      <c r="H31" s="10">
        <v>205169</v>
      </c>
    </row>
    <row r="32" spans="1:8">
      <c r="A32" s="2">
        <v>2026</v>
      </c>
      <c r="B32" s="10">
        <v>104703516</v>
      </c>
      <c r="C32" s="11">
        <v>2026</v>
      </c>
      <c r="D32" s="10">
        <v>0</v>
      </c>
      <c r="E32" s="11">
        <v>2026</v>
      </c>
      <c r="F32" s="10">
        <v>2716241</v>
      </c>
      <c r="G32" s="11">
        <v>2026</v>
      </c>
      <c r="H32" s="10">
        <v>199659</v>
      </c>
    </row>
    <row r="33" spans="1:8">
      <c r="A33" s="2">
        <v>2027</v>
      </c>
      <c r="B33" s="10">
        <v>104703516</v>
      </c>
      <c r="C33" s="11">
        <v>2027</v>
      </c>
      <c r="D33" s="10">
        <v>0</v>
      </c>
      <c r="E33" s="11">
        <v>2027</v>
      </c>
      <c r="F33" s="10">
        <v>2716433</v>
      </c>
      <c r="G33" s="11">
        <v>2027</v>
      </c>
      <c r="H33" s="10">
        <v>175167</v>
      </c>
    </row>
    <row r="34" spans="1:8">
      <c r="A34" s="4" t="s">
        <v>1</v>
      </c>
      <c r="B34" s="5">
        <f>SUM(B20:B33)</f>
        <v>890069679</v>
      </c>
      <c r="C34" s="4" t="s">
        <v>1</v>
      </c>
      <c r="D34" s="9">
        <f>SUM(D20:D33)</f>
        <v>252816431</v>
      </c>
      <c r="E34" s="4" t="s">
        <v>1</v>
      </c>
      <c r="F34" s="5">
        <f>SUM(F20:F33)</f>
        <v>16956720</v>
      </c>
      <c r="G34" s="4" t="s">
        <v>1</v>
      </c>
      <c r="H34" s="5">
        <f>SUM(H20:H33)</f>
        <v>1543972</v>
      </c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15" sqref="B15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14</v>
      </c>
    </row>
    <row r="2" spans="1:6">
      <c r="D2" t="s">
        <v>8</v>
      </c>
    </row>
    <row r="3" spans="1:6">
      <c r="A3">
        <v>2014</v>
      </c>
      <c r="B3" s="1">
        <v>31846669</v>
      </c>
      <c r="C3" s="6">
        <f>B20+D20+F20+H20</f>
        <v>31846669</v>
      </c>
      <c r="D3" s="6">
        <f>B3-C3</f>
        <v>0</v>
      </c>
    </row>
    <row r="4" spans="1:6">
      <c r="A4">
        <v>2015</v>
      </c>
      <c r="B4" s="1">
        <v>31563690</v>
      </c>
      <c r="C4" s="6">
        <f t="shared" ref="C4:C16" si="0">B21+D21+F21+H21</f>
        <v>31563690</v>
      </c>
      <c r="D4" s="6">
        <f t="shared" ref="D4:D16" si="1">B4-C4</f>
        <v>0</v>
      </c>
    </row>
    <row r="5" spans="1:6">
      <c r="A5">
        <v>2016</v>
      </c>
      <c r="B5" s="1">
        <v>37794938</v>
      </c>
      <c r="C5" s="6">
        <f t="shared" si="0"/>
        <v>37794938</v>
      </c>
      <c r="D5" s="6">
        <f t="shared" si="1"/>
        <v>0</v>
      </c>
    </row>
    <row r="6" spans="1:6">
      <c r="A6">
        <v>2017</v>
      </c>
      <c r="B6" s="1">
        <v>44221903</v>
      </c>
      <c r="C6" s="6">
        <f t="shared" si="0"/>
        <v>44221903</v>
      </c>
      <c r="D6" s="6">
        <f t="shared" si="1"/>
        <v>0</v>
      </c>
    </row>
    <row r="7" spans="1:6">
      <c r="A7">
        <v>2018</v>
      </c>
      <c r="B7" s="1">
        <v>60381645</v>
      </c>
      <c r="C7" s="6">
        <f t="shared" si="0"/>
        <v>60381645</v>
      </c>
      <c r="D7" s="6">
        <f t="shared" si="1"/>
        <v>0</v>
      </c>
    </row>
    <row r="8" spans="1:6">
      <c r="A8">
        <v>2019</v>
      </c>
      <c r="B8" s="1">
        <v>62043178</v>
      </c>
      <c r="C8" s="6">
        <f t="shared" si="0"/>
        <v>62043178</v>
      </c>
      <c r="D8" s="6">
        <f t="shared" si="1"/>
        <v>0</v>
      </c>
    </row>
    <row r="9" spans="1:6">
      <c r="A9">
        <v>2020</v>
      </c>
      <c r="B9" s="1">
        <v>89221153</v>
      </c>
      <c r="C9" s="6">
        <f t="shared" si="0"/>
        <v>89221153</v>
      </c>
      <c r="D9" s="6">
        <f t="shared" si="1"/>
        <v>0</v>
      </c>
    </row>
    <row r="10" spans="1:6">
      <c r="A10">
        <v>2021</v>
      </c>
      <c r="B10" s="1">
        <v>98991196</v>
      </c>
      <c r="C10" s="6">
        <f t="shared" si="0"/>
        <v>98991196</v>
      </c>
      <c r="D10" s="6">
        <f t="shared" si="1"/>
        <v>0</v>
      </c>
    </row>
    <row r="11" spans="1:6">
      <c r="A11">
        <v>2022</v>
      </c>
      <c r="B11" s="1">
        <v>117992015</v>
      </c>
      <c r="C11" s="6">
        <f t="shared" si="0"/>
        <v>117992015</v>
      </c>
      <c r="D11" s="6">
        <f t="shared" si="1"/>
        <v>0</v>
      </c>
    </row>
    <row r="12" spans="1:6">
      <c r="A12">
        <v>2023</v>
      </c>
      <c r="B12" s="1">
        <v>126552586</v>
      </c>
      <c r="C12" s="6">
        <f t="shared" si="0"/>
        <v>126552586</v>
      </c>
      <c r="D12" s="6">
        <f t="shared" si="1"/>
        <v>0</v>
      </c>
    </row>
    <row r="13" spans="1:6">
      <c r="A13">
        <v>2024</v>
      </c>
      <c r="B13" s="1">
        <v>153639910</v>
      </c>
      <c r="C13" s="6">
        <f t="shared" si="0"/>
        <v>153639910</v>
      </c>
      <c r="D13" s="6">
        <f t="shared" si="1"/>
        <v>0</v>
      </c>
    </row>
    <row r="14" spans="1:6">
      <c r="A14">
        <v>2025</v>
      </c>
      <c r="B14" s="1">
        <v>187600183</v>
      </c>
      <c r="C14" s="6">
        <f t="shared" si="0"/>
        <v>187600183</v>
      </c>
      <c r="D14" s="6">
        <f t="shared" si="1"/>
        <v>0</v>
      </c>
      <c r="F14" s="1"/>
    </row>
    <row r="15" spans="1:6">
      <c r="A15">
        <v>2026</v>
      </c>
      <c r="B15" s="1">
        <v>102134827</v>
      </c>
      <c r="C15" s="6">
        <f t="shared" si="0"/>
        <v>102134827</v>
      </c>
      <c r="D15" s="6">
        <f t="shared" si="1"/>
        <v>0</v>
      </c>
    </row>
    <row r="16" spans="1:6">
      <c r="A16">
        <v>2027</v>
      </c>
      <c r="B16" s="1">
        <v>102134827</v>
      </c>
      <c r="C16" s="6">
        <f t="shared" si="0"/>
        <v>102134827</v>
      </c>
      <c r="D16" s="6">
        <f t="shared" si="1"/>
        <v>0</v>
      </c>
    </row>
    <row r="17" spans="1:8">
      <c r="A17" s="7" t="s">
        <v>1</v>
      </c>
      <c r="B17" s="8">
        <f>SUM(B3:B16)</f>
        <v>1246118720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31846669</v>
      </c>
      <c r="C20" s="2">
        <v>2014</v>
      </c>
      <c r="D20" s="3">
        <v>0</v>
      </c>
      <c r="E20" s="2">
        <v>2014</v>
      </c>
      <c r="F20" s="3">
        <v>0</v>
      </c>
      <c r="G20" s="2">
        <v>2014</v>
      </c>
      <c r="H20" s="3">
        <v>0</v>
      </c>
    </row>
    <row r="21" spans="1:8">
      <c r="A21" s="2">
        <v>2015</v>
      </c>
      <c r="B21" s="3">
        <v>31563690</v>
      </c>
      <c r="C21" s="2">
        <v>2015</v>
      </c>
      <c r="D21" s="3">
        <v>0</v>
      </c>
      <c r="E21" s="2">
        <v>2015</v>
      </c>
      <c r="F21" s="3">
        <v>0</v>
      </c>
      <c r="G21" s="2">
        <v>2015</v>
      </c>
      <c r="H21" s="3">
        <v>0</v>
      </c>
    </row>
    <row r="22" spans="1:8">
      <c r="A22" s="2">
        <v>2016</v>
      </c>
      <c r="B22" s="3">
        <v>37794938</v>
      </c>
      <c r="C22" s="2">
        <v>2016</v>
      </c>
      <c r="D22" s="3">
        <v>0</v>
      </c>
      <c r="E22" s="2">
        <v>2016</v>
      </c>
      <c r="F22" s="3">
        <v>0</v>
      </c>
      <c r="G22" s="2">
        <v>2016</v>
      </c>
      <c r="H22" s="3">
        <v>0</v>
      </c>
    </row>
    <row r="23" spans="1:8">
      <c r="A23" s="2">
        <v>2017</v>
      </c>
      <c r="B23" s="3">
        <v>44130953</v>
      </c>
      <c r="C23" s="2">
        <v>2017</v>
      </c>
      <c r="D23" s="3">
        <v>0</v>
      </c>
      <c r="E23" s="2">
        <v>2017</v>
      </c>
      <c r="F23" s="3">
        <v>90950</v>
      </c>
      <c r="G23" s="2">
        <v>2017</v>
      </c>
      <c r="H23" s="3">
        <v>0</v>
      </c>
    </row>
    <row r="24" spans="1:8">
      <c r="A24" s="2">
        <v>2018</v>
      </c>
      <c r="B24" s="3">
        <v>60339645</v>
      </c>
      <c r="C24" s="2">
        <v>2018</v>
      </c>
      <c r="D24" s="3">
        <v>0</v>
      </c>
      <c r="E24" s="2">
        <v>2018</v>
      </c>
      <c r="F24" s="3">
        <v>42000</v>
      </c>
      <c r="G24" s="2">
        <v>2018</v>
      </c>
      <c r="H24" s="3">
        <v>0</v>
      </c>
    </row>
    <row r="25" spans="1:8">
      <c r="A25" s="2">
        <v>2019</v>
      </c>
      <c r="B25" s="3">
        <v>33892303</v>
      </c>
      <c r="C25" s="2">
        <v>2019</v>
      </c>
      <c r="D25" s="3">
        <v>28150875</v>
      </c>
      <c r="E25" s="2">
        <v>2019</v>
      </c>
      <c r="F25" s="3">
        <v>0</v>
      </c>
      <c r="G25" s="2">
        <v>2019</v>
      </c>
      <c r="H25" s="3">
        <v>0</v>
      </c>
    </row>
    <row r="26" spans="1:8">
      <c r="A26" s="2">
        <v>2020</v>
      </c>
      <c r="B26" s="3">
        <v>46293720</v>
      </c>
      <c r="C26" s="2">
        <v>2020</v>
      </c>
      <c r="D26" s="3">
        <v>41445433</v>
      </c>
      <c r="E26" s="2">
        <v>2020</v>
      </c>
      <c r="F26" s="3">
        <v>370501</v>
      </c>
      <c r="G26" s="2">
        <v>2020</v>
      </c>
      <c r="H26" s="3">
        <v>1111499</v>
      </c>
    </row>
    <row r="27" spans="1:8">
      <c r="A27" s="2">
        <v>2021</v>
      </c>
      <c r="B27" s="3">
        <v>58024639</v>
      </c>
      <c r="C27" s="2">
        <v>2021</v>
      </c>
      <c r="D27" s="3">
        <v>39791057</v>
      </c>
      <c r="E27" s="2">
        <v>2021</v>
      </c>
      <c r="F27" s="3">
        <v>398875</v>
      </c>
      <c r="G27" s="2">
        <v>2021</v>
      </c>
      <c r="H27" s="3">
        <v>776625</v>
      </c>
    </row>
    <row r="28" spans="1:8">
      <c r="A28" s="2">
        <v>2022</v>
      </c>
      <c r="B28" s="3">
        <v>77257878</v>
      </c>
      <c r="C28" s="2">
        <v>2022</v>
      </c>
      <c r="D28" s="3">
        <v>39803864</v>
      </c>
      <c r="E28" s="2">
        <v>2022</v>
      </c>
      <c r="F28" s="3">
        <v>269780</v>
      </c>
      <c r="G28" s="2">
        <v>2022</v>
      </c>
      <c r="H28" s="3">
        <v>660493</v>
      </c>
    </row>
    <row r="29" spans="1:8">
      <c r="A29" s="2">
        <v>2023</v>
      </c>
      <c r="B29" s="3">
        <v>80757518</v>
      </c>
      <c r="C29" s="2">
        <v>2023</v>
      </c>
      <c r="D29" s="3">
        <v>45706068</v>
      </c>
      <c r="E29" s="2">
        <v>2023</v>
      </c>
      <c r="F29" s="3">
        <v>89000</v>
      </c>
      <c r="G29" s="2">
        <v>2023</v>
      </c>
      <c r="H29" s="3">
        <v>0</v>
      </c>
    </row>
    <row r="30" spans="1:8">
      <c r="A30" s="2">
        <v>2024</v>
      </c>
      <c r="B30" s="3">
        <v>98529994</v>
      </c>
      <c r="C30" s="2">
        <v>2024</v>
      </c>
      <c r="D30" s="3">
        <v>53109916</v>
      </c>
      <c r="E30" s="2">
        <v>2024</v>
      </c>
      <c r="F30" s="3">
        <v>2000000</v>
      </c>
      <c r="G30" s="2">
        <v>2024</v>
      </c>
      <c r="H30" s="3">
        <v>0</v>
      </c>
    </row>
    <row r="31" spans="1:8">
      <c r="A31" s="2">
        <v>2025</v>
      </c>
      <c r="B31" s="10">
        <v>125380779</v>
      </c>
      <c r="C31" s="11">
        <v>2025</v>
      </c>
      <c r="D31" s="10">
        <v>62075404</v>
      </c>
      <c r="E31" s="11">
        <v>2025</v>
      </c>
      <c r="F31" s="10">
        <v>144000</v>
      </c>
      <c r="G31" s="11">
        <v>2025</v>
      </c>
      <c r="H31" s="10">
        <v>0</v>
      </c>
    </row>
    <row r="32" spans="1:8">
      <c r="A32" s="2">
        <v>2026</v>
      </c>
      <c r="B32" s="10">
        <v>102134827</v>
      </c>
      <c r="C32" s="11">
        <v>2026</v>
      </c>
      <c r="D32" s="10">
        <v>0</v>
      </c>
      <c r="E32" s="11">
        <v>2026</v>
      </c>
      <c r="F32" s="10">
        <v>0</v>
      </c>
      <c r="G32" s="11">
        <v>2026</v>
      </c>
      <c r="H32" s="10">
        <v>0</v>
      </c>
    </row>
    <row r="33" spans="1:8">
      <c r="A33" s="2">
        <v>2027</v>
      </c>
      <c r="B33" s="10">
        <v>102134827</v>
      </c>
      <c r="C33" s="11">
        <v>2027</v>
      </c>
      <c r="D33" s="10">
        <v>0</v>
      </c>
      <c r="E33" s="11">
        <v>2027</v>
      </c>
      <c r="F33" s="10">
        <v>0</v>
      </c>
      <c r="G33" s="11">
        <v>2027</v>
      </c>
      <c r="H33" s="10">
        <v>0</v>
      </c>
    </row>
    <row r="34" spans="1:8">
      <c r="A34" s="4" t="s">
        <v>1</v>
      </c>
      <c r="B34" s="5">
        <f>SUM(B20:B33)</f>
        <v>930082380</v>
      </c>
      <c r="C34" s="4" t="s">
        <v>1</v>
      </c>
      <c r="D34" s="9">
        <f>SUM(D20:D33)</f>
        <v>310082617</v>
      </c>
      <c r="E34" s="4" t="s">
        <v>1</v>
      </c>
      <c r="F34" s="5">
        <f>SUM(F20:F33)</f>
        <v>3405106</v>
      </c>
      <c r="G34" s="4" t="s">
        <v>1</v>
      </c>
      <c r="H34" s="5">
        <f>SUM(H20:H33)</f>
        <v>2548617</v>
      </c>
    </row>
    <row r="36" spans="1:8">
      <c r="B36" s="6"/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15" sqref="B15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15</v>
      </c>
    </row>
    <row r="2" spans="1:6">
      <c r="D2" t="s">
        <v>8</v>
      </c>
    </row>
    <row r="3" spans="1:6">
      <c r="A3">
        <v>2014</v>
      </c>
      <c r="B3" s="1">
        <v>1735160</v>
      </c>
      <c r="C3" s="6">
        <f>B20+D20+F20+H20</f>
        <v>1735160</v>
      </c>
      <c r="D3" s="6">
        <f>B3-C3</f>
        <v>0</v>
      </c>
    </row>
    <row r="4" spans="1:6">
      <c r="A4">
        <v>2015</v>
      </c>
      <c r="B4" s="1">
        <v>3980449</v>
      </c>
      <c r="C4" s="6">
        <f t="shared" ref="C4:C16" si="0">B21+D21+F21+H21</f>
        <v>3980449</v>
      </c>
      <c r="D4" s="6">
        <f t="shared" ref="D4:D16" si="1">B4-C4</f>
        <v>0</v>
      </c>
    </row>
    <row r="5" spans="1:6">
      <c r="A5">
        <v>2016</v>
      </c>
      <c r="B5" s="1">
        <v>3737984</v>
      </c>
      <c r="C5" s="6">
        <f t="shared" si="0"/>
        <v>3737984</v>
      </c>
      <c r="D5" s="6">
        <f t="shared" si="1"/>
        <v>0</v>
      </c>
    </row>
    <row r="6" spans="1:6">
      <c r="A6">
        <v>2017</v>
      </c>
      <c r="B6" s="1">
        <v>4385684</v>
      </c>
      <c r="C6" s="6">
        <f t="shared" si="0"/>
        <v>4385684</v>
      </c>
      <c r="D6" s="6">
        <f t="shared" si="1"/>
        <v>0</v>
      </c>
    </row>
    <row r="7" spans="1:6">
      <c r="A7">
        <v>2018</v>
      </c>
      <c r="B7" s="1">
        <v>4739369</v>
      </c>
      <c r="C7" s="6">
        <f t="shared" si="0"/>
        <v>4739369</v>
      </c>
      <c r="D7" s="6">
        <f t="shared" si="1"/>
        <v>0</v>
      </c>
    </row>
    <row r="8" spans="1:6">
      <c r="A8">
        <v>2019</v>
      </c>
      <c r="B8" s="1">
        <v>5100635</v>
      </c>
      <c r="C8" s="6">
        <f t="shared" si="0"/>
        <v>5100635</v>
      </c>
      <c r="D8" s="6">
        <f t="shared" si="1"/>
        <v>0</v>
      </c>
    </row>
    <row r="9" spans="1:6">
      <c r="A9">
        <v>2020</v>
      </c>
      <c r="B9" s="1">
        <v>5882511</v>
      </c>
      <c r="C9" s="6">
        <f t="shared" si="0"/>
        <v>5882511</v>
      </c>
      <c r="D9" s="6">
        <f t="shared" si="1"/>
        <v>0</v>
      </c>
    </row>
    <row r="10" spans="1:6">
      <c r="A10">
        <v>2021</v>
      </c>
      <c r="B10" s="1">
        <v>6316333</v>
      </c>
      <c r="C10" s="6">
        <f t="shared" si="0"/>
        <v>6316333</v>
      </c>
      <c r="D10" s="6">
        <f t="shared" si="1"/>
        <v>0</v>
      </c>
    </row>
    <row r="11" spans="1:6">
      <c r="A11">
        <v>2022</v>
      </c>
      <c r="B11" s="1">
        <v>6619894</v>
      </c>
      <c r="C11" s="6">
        <f t="shared" si="0"/>
        <v>6619894</v>
      </c>
      <c r="D11" s="6">
        <f t="shared" si="1"/>
        <v>0</v>
      </c>
    </row>
    <row r="12" spans="1:6">
      <c r="A12">
        <v>2023</v>
      </c>
      <c r="B12" s="1">
        <v>7512785</v>
      </c>
      <c r="C12" s="6">
        <f t="shared" si="0"/>
        <v>7512785</v>
      </c>
      <c r="D12" s="6">
        <f t="shared" si="1"/>
        <v>0</v>
      </c>
    </row>
    <row r="13" spans="1:6">
      <c r="A13">
        <v>2024</v>
      </c>
      <c r="B13" s="1">
        <v>8252047</v>
      </c>
      <c r="C13" s="6">
        <f t="shared" si="0"/>
        <v>8252047</v>
      </c>
      <c r="D13" s="6">
        <f t="shared" si="1"/>
        <v>0</v>
      </c>
    </row>
    <row r="14" spans="1:6">
      <c r="A14">
        <v>2025</v>
      </c>
      <c r="B14" s="1">
        <v>9739417</v>
      </c>
      <c r="C14" s="6">
        <f t="shared" si="0"/>
        <v>9739417</v>
      </c>
      <c r="D14" s="6">
        <f t="shared" si="1"/>
        <v>0</v>
      </c>
      <c r="F14" s="1"/>
    </row>
    <row r="15" spans="1:6">
      <c r="A15">
        <v>2026</v>
      </c>
      <c r="B15" s="1">
        <v>8857518</v>
      </c>
      <c r="C15" s="6">
        <f t="shared" si="0"/>
        <v>8857518</v>
      </c>
      <c r="D15" s="6">
        <f t="shared" si="1"/>
        <v>0</v>
      </c>
    </row>
    <row r="16" spans="1:6">
      <c r="A16">
        <v>2027</v>
      </c>
      <c r="B16" s="1">
        <v>8857518</v>
      </c>
      <c r="C16" s="6">
        <f t="shared" si="0"/>
        <v>8857518</v>
      </c>
      <c r="D16" s="6">
        <f t="shared" si="1"/>
        <v>0</v>
      </c>
    </row>
    <row r="17" spans="1:8">
      <c r="A17" s="7" t="s">
        <v>1</v>
      </c>
      <c r="B17" s="8">
        <f>SUM(B3:B16)</f>
        <v>85717304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1477860</v>
      </c>
      <c r="C20" s="2">
        <v>2014</v>
      </c>
      <c r="D20" s="3"/>
      <c r="E20" s="2">
        <v>2014</v>
      </c>
      <c r="F20" s="3">
        <v>257300</v>
      </c>
      <c r="G20" s="2">
        <v>2014</v>
      </c>
      <c r="H20" s="3"/>
    </row>
    <row r="21" spans="1:8">
      <c r="A21" s="2">
        <v>2015</v>
      </c>
      <c r="B21" s="3">
        <v>3679183</v>
      </c>
      <c r="C21" s="2">
        <v>2015</v>
      </c>
      <c r="D21" s="3"/>
      <c r="E21" s="2">
        <v>2015</v>
      </c>
      <c r="F21" s="3">
        <v>301266</v>
      </c>
      <c r="G21" s="2">
        <v>2015</v>
      </c>
      <c r="H21" s="3"/>
    </row>
    <row r="22" spans="1:8">
      <c r="A22" s="2">
        <v>2016</v>
      </c>
      <c r="B22" s="3">
        <v>3475684</v>
      </c>
      <c r="C22" s="2">
        <v>2016</v>
      </c>
      <c r="D22" s="3"/>
      <c r="E22" s="2">
        <v>2016</v>
      </c>
      <c r="F22" s="3">
        <v>262300</v>
      </c>
      <c r="G22" s="2">
        <v>2016</v>
      </c>
      <c r="H22" s="3"/>
    </row>
    <row r="23" spans="1:8">
      <c r="A23" s="2">
        <v>2017</v>
      </c>
      <c r="B23" s="3">
        <v>4090684</v>
      </c>
      <c r="C23" s="2">
        <v>2017</v>
      </c>
      <c r="D23" s="3"/>
      <c r="E23" s="2">
        <v>2017</v>
      </c>
      <c r="F23" s="3">
        <v>295000</v>
      </c>
      <c r="G23" s="2">
        <v>2017</v>
      </c>
      <c r="H23" s="3"/>
    </row>
    <row r="24" spans="1:8">
      <c r="A24" s="2">
        <v>2018</v>
      </c>
      <c r="B24" s="3">
        <v>4424658</v>
      </c>
      <c r="C24" s="2">
        <v>2018</v>
      </c>
      <c r="D24" s="3"/>
      <c r="E24" s="2">
        <v>2018</v>
      </c>
      <c r="F24" s="3">
        <v>314711</v>
      </c>
      <c r="G24" s="2">
        <v>2018</v>
      </c>
      <c r="H24" s="3"/>
    </row>
    <row r="25" spans="1:8">
      <c r="A25" s="2">
        <v>2019</v>
      </c>
      <c r="B25" s="3">
        <v>4775635</v>
      </c>
      <c r="C25" s="2">
        <v>2019</v>
      </c>
      <c r="D25" s="3"/>
      <c r="E25" s="2">
        <v>2019</v>
      </c>
      <c r="F25" s="3">
        <v>325000</v>
      </c>
      <c r="G25" s="2">
        <v>2019</v>
      </c>
      <c r="H25" s="3"/>
    </row>
    <row r="26" spans="1:8">
      <c r="A26" s="2">
        <v>2020</v>
      </c>
      <c r="B26" s="3">
        <v>5527883</v>
      </c>
      <c r="C26" s="2">
        <v>2020</v>
      </c>
      <c r="D26" s="3"/>
      <c r="E26" s="2">
        <v>2020</v>
      </c>
      <c r="F26" s="3">
        <v>354628</v>
      </c>
      <c r="G26" s="2">
        <v>2020</v>
      </c>
      <c r="H26" s="3"/>
    </row>
    <row r="27" spans="1:8">
      <c r="A27" s="2">
        <v>2021</v>
      </c>
      <c r="B27" s="3">
        <v>5936253</v>
      </c>
      <c r="C27" s="2">
        <v>2021</v>
      </c>
      <c r="D27" s="3"/>
      <c r="E27" s="2">
        <v>2021</v>
      </c>
      <c r="F27" s="3">
        <v>380080</v>
      </c>
      <c r="G27" s="2">
        <v>2021</v>
      </c>
      <c r="H27" s="3"/>
    </row>
    <row r="28" spans="1:8">
      <c r="A28" s="2">
        <v>2022</v>
      </c>
      <c r="B28" s="3">
        <v>6191512</v>
      </c>
      <c r="C28" s="2">
        <v>2022</v>
      </c>
      <c r="D28" s="3"/>
      <c r="E28" s="2">
        <v>2022</v>
      </c>
      <c r="F28" s="3">
        <v>428382</v>
      </c>
      <c r="G28" s="2">
        <v>2022</v>
      </c>
      <c r="H28" s="3"/>
    </row>
    <row r="29" spans="1:8">
      <c r="A29" s="2">
        <v>2023</v>
      </c>
      <c r="B29" s="3">
        <v>7027685</v>
      </c>
      <c r="C29" s="2">
        <v>2023</v>
      </c>
      <c r="D29" s="3"/>
      <c r="E29" s="2">
        <v>2023</v>
      </c>
      <c r="F29" s="3">
        <v>485100</v>
      </c>
      <c r="G29" s="2">
        <v>2023</v>
      </c>
      <c r="H29" s="3"/>
    </row>
    <row r="30" spans="1:8">
      <c r="A30" s="2">
        <v>2024</v>
      </c>
      <c r="B30" s="3">
        <v>7680547</v>
      </c>
      <c r="C30" s="2">
        <v>2024</v>
      </c>
      <c r="D30" s="3"/>
      <c r="E30" s="2">
        <v>2024</v>
      </c>
      <c r="F30" s="3">
        <v>571500</v>
      </c>
      <c r="G30" s="2">
        <v>2024</v>
      </c>
      <c r="H30" s="3"/>
    </row>
    <row r="31" spans="1:8">
      <c r="A31" s="2">
        <v>2025</v>
      </c>
      <c r="B31" s="10">
        <v>9075817</v>
      </c>
      <c r="C31" s="11">
        <v>2025</v>
      </c>
      <c r="D31" s="10"/>
      <c r="E31" s="11">
        <v>2025</v>
      </c>
      <c r="F31" s="10">
        <v>663600</v>
      </c>
      <c r="G31" s="11">
        <v>2025</v>
      </c>
      <c r="H31" s="10"/>
    </row>
    <row r="32" spans="1:8">
      <c r="A32" s="2">
        <v>2026</v>
      </c>
      <c r="B32" s="10">
        <v>8280118</v>
      </c>
      <c r="C32" s="11">
        <v>2026</v>
      </c>
      <c r="D32" s="10"/>
      <c r="E32" s="11">
        <v>2026</v>
      </c>
      <c r="F32" s="10">
        <v>577400</v>
      </c>
      <c r="G32" s="11">
        <v>2026</v>
      </c>
      <c r="H32" s="10"/>
    </row>
    <row r="33" spans="1:8">
      <c r="A33" s="2">
        <v>2027</v>
      </c>
      <c r="B33" s="10">
        <v>8280118</v>
      </c>
      <c r="C33" s="11">
        <v>2027</v>
      </c>
      <c r="D33" s="10"/>
      <c r="E33" s="11">
        <v>2027</v>
      </c>
      <c r="F33" s="10">
        <v>577400</v>
      </c>
      <c r="G33" s="11">
        <v>2027</v>
      </c>
      <c r="H33" s="10"/>
    </row>
    <row r="34" spans="1:8">
      <c r="A34" s="4" t="s">
        <v>1</v>
      </c>
      <c r="B34" s="5">
        <f>SUM(B20:B33)</f>
        <v>79923637</v>
      </c>
      <c r="C34" s="4" t="s">
        <v>1</v>
      </c>
      <c r="D34" s="9">
        <f>SUM(D20:D33)</f>
        <v>0</v>
      </c>
      <c r="E34" s="4" t="s">
        <v>1</v>
      </c>
      <c r="F34" s="5">
        <f>SUM(F20:F33)</f>
        <v>5793667</v>
      </c>
      <c r="G34" s="4" t="s">
        <v>1</v>
      </c>
      <c r="H34" s="5">
        <f>SUM(H20:H33)</f>
        <v>0</v>
      </c>
    </row>
    <row r="36" spans="1:8">
      <c r="B36" s="6"/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abSelected="1" workbookViewId="0">
      <selection activeCell="B15" sqref="B15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10" max="10" width="18.5703125" customWidth="1"/>
  </cols>
  <sheetData>
    <row r="1" spans="1:6">
      <c r="A1" t="s">
        <v>16</v>
      </c>
    </row>
    <row r="2" spans="1:6">
      <c r="D2" t="s">
        <v>8</v>
      </c>
    </row>
    <row r="3" spans="1:6">
      <c r="A3">
        <v>2014</v>
      </c>
      <c r="B3" s="1">
        <v>42357881</v>
      </c>
      <c r="C3" s="6">
        <f>B20+D20+F20+H20+J20</f>
        <v>42357881</v>
      </c>
      <c r="D3" s="6">
        <f>B3-C3</f>
        <v>0</v>
      </c>
    </row>
    <row r="4" spans="1:6">
      <c r="A4">
        <v>2015</v>
      </c>
      <c r="B4" s="1">
        <v>31925748</v>
      </c>
      <c r="C4" s="6">
        <f t="shared" ref="C4:C16" si="0">B21+D21+F21+H21+J21</f>
        <v>31925748</v>
      </c>
      <c r="D4" s="6">
        <f t="shared" ref="D4:D16" si="1">B4-C4</f>
        <v>0</v>
      </c>
    </row>
    <row r="5" spans="1:6">
      <c r="A5">
        <v>2016</v>
      </c>
      <c r="B5" s="1">
        <v>38062111</v>
      </c>
      <c r="C5" s="6">
        <f t="shared" si="0"/>
        <v>38062111</v>
      </c>
      <c r="D5" s="6">
        <f t="shared" si="1"/>
        <v>0</v>
      </c>
    </row>
    <row r="6" spans="1:6">
      <c r="A6">
        <v>2017</v>
      </c>
      <c r="B6" s="1">
        <v>45959691</v>
      </c>
      <c r="C6" s="6">
        <f t="shared" si="0"/>
        <v>45959691</v>
      </c>
      <c r="D6" s="6">
        <f t="shared" si="1"/>
        <v>0</v>
      </c>
    </row>
    <row r="7" spans="1:6">
      <c r="A7">
        <v>2018</v>
      </c>
      <c r="B7" s="1">
        <v>82278190</v>
      </c>
      <c r="C7" s="6">
        <f t="shared" si="0"/>
        <v>82278190</v>
      </c>
      <c r="D7" s="6">
        <f t="shared" si="1"/>
        <v>0</v>
      </c>
    </row>
    <row r="8" spans="1:6">
      <c r="A8">
        <v>2019</v>
      </c>
      <c r="B8" s="1">
        <v>95724435</v>
      </c>
      <c r="C8" s="6">
        <f t="shared" si="0"/>
        <v>95724435</v>
      </c>
      <c r="D8" s="6">
        <f t="shared" si="1"/>
        <v>0</v>
      </c>
    </row>
    <row r="9" spans="1:6">
      <c r="A9">
        <v>2020</v>
      </c>
      <c r="B9" s="1">
        <v>111988459</v>
      </c>
      <c r="C9" s="6">
        <f t="shared" si="0"/>
        <v>111988459</v>
      </c>
      <c r="D9" s="6">
        <f t="shared" si="1"/>
        <v>0</v>
      </c>
    </row>
    <row r="10" spans="1:6">
      <c r="A10">
        <v>2021</v>
      </c>
      <c r="B10" s="1">
        <v>139039196</v>
      </c>
      <c r="C10" s="6">
        <f t="shared" si="0"/>
        <v>139039196</v>
      </c>
      <c r="D10" s="6">
        <f t="shared" si="1"/>
        <v>0</v>
      </c>
    </row>
    <row r="11" spans="1:6">
      <c r="A11">
        <v>2022</v>
      </c>
      <c r="B11" s="1">
        <v>172441627</v>
      </c>
      <c r="C11" s="6">
        <f t="shared" si="0"/>
        <v>172441627</v>
      </c>
      <c r="D11" s="6">
        <f t="shared" si="1"/>
        <v>0</v>
      </c>
    </row>
    <row r="12" spans="1:6">
      <c r="A12">
        <v>2023</v>
      </c>
      <c r="B12" s="1">
        <v>166726778</v>
      </c>
      <c r="C12" s="6">
        <f t="shared" si="0"/>
        <v>166726778</v>
      </c>
      <c r="D12" s="6">
        <f t="shared" si="1"/>
        <v>0</v>
      </c>
    </row>
    <row r="13" spans="1:6">
      <c r="A13">
        <v>2024</v>
      </c>
      <c r="B13" s="1">
        <v>216777600</v>
      </c>
      <c r="C13" s="6">
        <f t="shared" si="0"/>
        <v>216777600</v>
      </c>
      <c r="D13" s="6">
        <f t="shared" si="1"/>
        <v>0</v>
      </c>
    </row>
    <row r="14" spans="1:6">
      <c r="A14">
        <v>2025</v>
      </c>
      <c r="B14" s="1">
        <v>228851621</v>
      </c>
      <c r="C14" s="6">
        <f t="shared" si="0"/>
        <v>228851621</v>
      </c>
      <c r="D14" s="6">
        <f t="shared" si="1"/>
        <v>0</v>
      </c>
      <c r="F14" s="1"/>
    </row>
    <row r="15" spans="1:6">
      <c r="A15">
        <v>2026</v>
      </c>
      <c r="B15" s="1">
        <v>169526151</v>
      </c>
      <c r="C15" s="6">
        <f t="shared" si="0"/>
        <v>169526151</v>
      </c>
      <c r="D15" s="6">
        <f t="shared" si="1"/>
        <v>0</v>
      </c>
    </row>
    <row r="16" spans="1:6">
      <c r="A16">
        <v>2027</v>
      </c>
      <c r="B16" s="1">
        <v>169526151</v>
      </c>
      <c r="C16" s="6">
        <f t="shared" si="0"/>
        <v>169526151</v>
      </c>
      <c r="D16" s="6">
        <f t="shared" si="1"/>
        <v>0</v>
      </c>
    </row>
    <row r="17" spans="1:10">
      <c r="A17" s="7" t="s">
        <v>1</v>
      </c>
      <c r="B17" s="8">
        <f>SUM(B3:B16)</f>
        <v>1711185639</v>
      </c>
      <c r="C17" s="8"/>
      <c r="D17" s="8">
        <f t="shared" ref="D17" si="2">SUM(D3:D16)</f>
        <v>0</v>
      </c>
    </row>
    <row r="18" spans="1:10">
      <c r="A18" t="s">
        <v>3</v>
      </c>
      <c r="B18" s="1"/>
    </row>
    <row r="19" spans="1:10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  <c r="I19" s="2" t="s">
        <v>7</v>
      </c>
      <c r="J19" s="2"/>
    </row>
    <row r="20" spans="1:10">
      <c r="A20" s="2">
        <v>2014</v>
      </c>
      <c r="B20" s="3">
        <v>41512681</v>
      </c>
      <c r="C20" s="2">
        <v>2014</v>
      </c>
      <c r="D20" s="3">
        <v>0</v>
      </c>
      <c r="E20" s="2">
        <v>2014</v>
      </c>
      <c r="F20" s="3">
        <v>112000</v>
      </c>
      <c r="G20" s="2">
        <v>2014</v>
      </c>
      <c r="H20" s="3">
        <v>733200</v>
      </c>
      <c r="I20" s="2">
        <v>2014</v>
      </c>
      <c r="J20" s="3">
        <v>0</v>
      </c>
    </row>
    <row r="21" spans="1:10">
      <c r="A21" s="2">
        <v>2015</v>
      </c>
      <c r="B21" s="3">
        <v>31825748</v>
      </c>
      <c r="C21" s="2">
        <v>2015</v>
      </c>
      <c r="D21" s="3">
        <v>0</v>
      </c>
      <c r="E21" s="2">
        <v>2015</v>
      </c>
      <c r="F21" s="3">
        <v>0</v>
      </c>
      <c r="G21" s="2">
        <v>2015</v>
      </c>
      <c r="H21" s="3">
        <v>100000</v>
      </c>
      <c r="I21" s="2">
        <v>2015</v>
      </c>
      <c r="J21" s="3">
        <v>0</v>
      </c>
    </row>
    <row r="22" spans="1:10">
      <c r="A22" s="2">
        <v>2016</v>
      </c>
      <c r="B22" s="3">
        <v>34472828</v>
      </c>
      <c r="C22" s="2">
        <v>2016</v>
      </c>
      <c r="D22" s="3">
        <v>0</v>
      </c>
      <c r="E22" s="2">
        <v>2016</v>
      </c>
      <c r="F22" s="3">
        <v>3283200</v>
      </c>
      <c r="G22" s="2">
        <v>2016</v>
      </c>
      <c r="H22" s="3">
        <v>306083</v>
      </c>
      <c r="I22" s="2">
        <v>2016</v>
      </c>
      <c r="J22" s="3">
        <v>0</v>
      </c>
    </row>
    <row r="23" spans="1:10">
      <c r="A23" s="2">
        <v>2017</v>
      </c>
      <c r="B23" s="3">
        <v>42533591</v>
      </c>
      <c r="C23" s="2">
        <v>2017</v>
      </c>
      <c r="D23" s="3">
        <v>0</v>
      </c>
      <c r="E23" s="2">
        <v>2017</v>
      </c>
      <c r="F23" s="3">
        <v>1776060</v>
      </c>
      <c r="G23" s="2">
        <v>2017</v>
      </c>
      <c r="H23" s="3">
        <v>1650040</v>
      </c>
      <c r="I23" s="2">
        <v>2017</v>
      </c>
      <c r="J23" s="3">
        <v>0</v>
      </c>
    </row>
    <row r="24" spans="1:10">
      <c r="A24" s="2">
        <v>2018</v>
      </c>
      <c r="B24" s="3">
        <v>81838190</v>
      </c>
      <c r="C24" s="2">
        <v>2018</v>
      </c>
      <c r="D24" s="3">
        <v>0</v>
      </c>
      <c r="E24" s="2">
        <v>2018</v>
      </c>
      <c r="F24" s="3">
        <v>47500</v>
      </c>
      <c r="G24" s="2">
        <v>2018</v>
      </c>
      <c r="H24" s="3">
        <v>392500</v>
      </c>
      <c r="I24" s="2">
        <v>2018</v>
      </c>
      <c r="J24" s="3">
        <v>0</v>
      </c>
    </row>
    <row r="25" spans="1:10">
      <c r="A25" s="2">
        <v>2019</v>
      </c>
      <c r="B25" s="3">
        <v>82882974</v>
      </c>
      <c r="C25" s="2">
        <v>2019</v>
      </c>
      <c r="D25" s="3">
        <v>7158631</v>
      </c>
      <c r="E25" s="2">
        <v>2019</v>
      </c>
      <c r="F25" s="3">
        <v>5172830</v>
      </c>
      <c r="G25" s="2">
        <v>2019</v>
      </c>
      <c r="H25" s="3">
        <v>510000</v>
      </c>
      <c r="I25" s="2">
        <v>2019</v>
      </c>
      <c r="J25" s="3">
        <v>0</v>
      </c>
    </row>
    <row r="26" spans="1:10">
      <c r="A26" s="2">
        <v>2020</v>
      </c>
      <c r="B26" s="3">
        <v>91826984</v>
      </c>
      <c r="C26" s="2">
        <v>2020</v>
      </c>
      <c r="D26" s="3">
        <v>395000</v>
      </c>
      <c r="E26" s="2">
        <v>2020</v>
      </c>
      <c r="F26" s="3">
        <v>19266475</v>
      </c>
      <c r="G26" s="2">
        <v>2020</v>
      </c>
      <c r="H26" s="3">
        <v>500000</v>
      </c>
      <c r="I26" s="2">
        <v>2020</v>
      </c>
      <c r="J26" s="3">
        <v>0</v>
      </c>
    </row>
    <row r="27" spans="1:10">
      <c r="A27" s="2">
        <v>2021</v>
      </c>
      <c r="B27" s="3">
        <v>118274849</v>
      </c>
      <c r="C27" s="2">
        <v>2021</v>
      </c>
      <c r="D27" s="3">
        <v>9203447</v>
      </c>
      <c r="E27" s="2">
        <v>2021</v>
      </c>
      <c r="F27" s="3">
        <v>4800781</v>
      </c>
      <c r="G27" s="2">
        <v>2021</v>
      </c>
      <c r="H27" s="3">
        <v>260119</v>
      </c>
      <c r="I27" s="2">
        <v>2021</v>
      </c>
      <c r="J27" s="3">
        <v>6500000</v>
      </c>
    </row>
    <row r="28" spans="1:10">
      <c r="A28" s="2">
        <v>2022</v>
      </c>
      <c r="B28" s="3">
        <v>142357869</v>
      </c>
      <c r="C28" s="2">
        <v>2022</v>
      </c>
      <c r="D28" s="3">
        <v>9203447</v>
      </c>
      <c r="E28" s="2">
        <v>2022</v>
      </c>
      <c r="F28" s="3">
        <v>19074476</v>
      </c>
      <c r="G28" s="2">
        <v>2022</v>
      </c>
      <c r="H28" s="3">
        <v>175524</v>
      </c>
      <c r="I28" s="2">
        <v>2022</v>
      </c>
      <c r="J28" s="3">
        <v>1630311</v>
      </c>
    </row>
    <row r="29" spans="1:10">
      <c r="A29" s="2">
        <v>2023</v>
      </c>
      <c r="B29" s="3">
        <v>148165527</v>
      </c>
      <c r="C29" s="2">
        <v>2023</v>
      </c>
      <c r="D29" s="3">
        <v>10699345</v>
      </c>
      <c r="E29" s="2">
        <v>2023</v>
      </c>
      <c r="F29" s="3">
        <v>7685215</v>
      </c>
      <c r="G29" s="2">
        <v>2023</v>
      </c>
      <c r="H29" s="3">
        <v>176691</v>
      </c>
      <c r="I29" s="2">
        <v>2023</v>
      </c>
      <c r="J29" s="3">
        <v>0</v>
      </c>
    </row>
    <row r="30" spans="1:10">
      <c r="A30" s="2">
        <v>2024</v>
      </c>
      <c r="B30" s="3">
        <v>163432871</v>
      </c>
      <c r="C30" s="2">
        <v>2024</v>
      </c>
      <c r="D30" s="3">
        <v>14217811</v>
      </c>
      <c r="E30" s="2">
        <v>2024</v>
      </c>
      <c r="F30" s="3">
        <v>33021571</v>
      </c>
      <c r="G30" s="2">
        <v>2024</v>
      </c>
      <c r="H30" s="3">
        <v>105347</v>
      </c>
      <c r="I30" s="2">
        <v>2024</v>
      </c>
      <c r="J30" s="3">
        <v>6000000</v>
      </c>
    </row>
    <row r="31" spans="1:10">
      <c r="A31" s="2">
        <v>2025</v>
      </c>
      <c r="B31" s="10">
        <f>183325242+3505648</f>
        <v>186830890</v>
      </c>
      <c r="C31" s="11">
        <v>2025</v>
      </c>
      <c r="D31" s="10">
        <v>16132149</v>
      </c>
      <c r="E31" s="11">
        <v>2025</v>
      </c>
      <c r="F31" s="10">
        <v>24705804</v>
      </c>
      <c r="G31" s="11">
        <v>2025</v>
      </c>
      <c r="H31" s="10">
        <v>350000</v>
      </c>
      <c r="I31" s="12">
        <v>2025</v>
      </c>
      <c r="J31" s="13">
        <v>832778</v>
      </c>
    </row>
    <row r="32" spans="1:10">
      <c r="A32" s="2">
        <v>2026</v>
      </c>
      <c r="B32" s="10">
        <v>169526151</v>
      </c>
      <c r="C32" s="11">
        <v>2026</v>
      </c>
      <c r="D32" s="10">
        <v>0</v>
      </c>
      <c r="E32" s="11">
        <v>2026</v>
      </c>
      <c r="F32" s="10">
        <v>0</v>
      </c>
      <c r="G32" s="11">
        <v>2026</v>
      </c>
      <c r="H32" s="10">
        <v>0</v>
      </c>
      <c r="I32" s="2">
        <v>2026</v>
      </c>
      <c r="J32" s="3">
        <v>0</v>
      </c>
    </row>
    <row r="33" spans="1:10">
      <c r="A33" s="2">
        <v>2027</v>
      </c>
      <c r="B33" s="10">
        <v>169526151</v>
      </c>
      <c r="C33" s="11">
        <v>2027</v>
      </c>
      <c r="D33" s="10">
        <v>0</v>
      </c>
      <c r="E33" s="11">
        <v>2027</v>
      </c>
      <c r="F33" s="10">
        <v>0</v>
      </c>
      <c r="G33" s="11">
        <v>2027</v>
      </c>
      <c r="H33" s="10">
        <v>0</v>
      </c>
      <c r="I33" s="2">
        <v>2027</v>
      </c>
      <c r="J33" s="3">
        <v>0</v>
      </c>
    </row>
    <row r="34" spans="1:10">
      <c r="A34" s="4" t="s">
        <v>1</v>
      </c>
      <c r="B34" s="5">
        <f>SUM(B20:B33)</f>
        <v>1505007304</v>
      </c>
      <c r="C34" s="4" t="s">
        <v>1</v>
      </c>
      <c r="D34" s="9">
        <f>SUM(D20:D33)</f>
        <v>67009830</v>
      </c>
      <c r="E34" s="4" t="s">
        <v>1</v>
      </c>
      <c r="F34" s="5">
        <f>SUM(F20:F33)</f>
        <v>118945912</v>
      </c>
      <c r="G34" s="4" t="s">
        <v>1</v>
      </c>
      <c r="H34" s="5">
        <f>SUM(H20:H33)</f>
        <v>5259504</v>
      </c>
      <c r="I34" s="4" t="s">
        <v>1</v>
      </c>
      <c r="J34" s="5">
        <f>SUM(J20:J33)</f>
        <v>14963089</v>
      </c>
    </row>
    <row r="36" spans="1:10">
      <c r="B36" s="6" t="s">
        <v>10</v>
      </c>
    </row>
    <row r="37" spans="1:10">
      <c r="A37" t="s">
        <v>12</v>
      </c>
      <c r="B37">
        <v>3505648</v>
      </c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</vt:lpstr>
      <vt:lpstr>ПП1</vt:lpstr>
      <vt:lpstr>ПП2</vt:lpstr>
      <vt:lpstr>ПП3</vt:lpstr>
      <vt:lpstr>ПП4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2025-07-09T09:43:11Z</cp:lastPrinted>
  <dcterms:created xsi:type="dcterms:W3CDTF">2015-06-05T18:17:20Z</dcterms:created>
  <dcterms:modified xsi:type="dcterms:W3CDTF">2025-07-09T09:45:05Z</dcterms:modified>
</cp:coreProperties>
</file>