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835" tabRatio="619" activeTab="10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'ПП6'!$A$1:$K$33</definedName>
    <definedName name="_xlnm.Print_Area" localSheetId="10">'ПП7'!$A$1:$G$79</definedName>
    <definedName name="_xlnm.Print_Area" localSheetId="2">'ППП2-1'!$A$1:$L$47</definedName>
    <definedName name="_xlnm.Print_Area" localSheetId="4">'ППП2-2'!$A$1:$L$30</definedName>
    <definedName name="_xlnm.Print_Area" localSheetId="6">'ППП2-3'!$A$1:$M$19</definedName>
    <definedName name="_xlnm.Print_Area" localSheetId="8">'ППП2-4'!$A$1:$L$56</definedName>
  </definedNames>
  <calcPr fullCalcOnLoad="1"/>
</workbook>
</file>

<file path=xl/sharedStrings.xml><?xml version="1.0" encoding="utf-8"?>
<sst xmlns="http://schemas.openxmlformats.org/spreadsheetml/2006/main" count="854" uniqueCount="298">
  <si>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</si>
  <si>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</si>
  <si>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</si>
  <si>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</si>
  <si>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</si>
  <si>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</si>
  <si>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</si>
  <si>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</si>
  <si>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</si>
  <si>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</si>
  <si>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</si>
  <si>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</si>
  <si>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</si>
  <si>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</si>
  <si>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</si>
  <si>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</si>
  <si>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</si>
  <si>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</si>
  <si>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</si>
  <si>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</si>
  <si>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</si>
  <si>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</si>
  <si>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</si>
  <si>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</si>
  <si>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</si>
  <si>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</si>
  <si>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</si>
  <si>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</si>
  <si>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</si>
  <si>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</si>
  <si>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</si>
  <si>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</si>
  <si>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</si>
  <si>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</si>
  <si>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</si>
  <si>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</si>
  <si>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</si>
  <si>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</si>
  <si>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</si>
  <si>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</si>
  <si>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</si>
  <si>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</si>
  <si>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</si>
  <si>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</si>
  <si>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</si>
  <si>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</si>
  <si>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</si>
  <si>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</si>
  <si>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</si>
  <si>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</si>
  <si>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</si>
  <si>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</si>
  <si>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</si>
  <si>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</si>
  <si>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</si>
  <si>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</si>
  <si>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</si>
  <si>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</si>
  <si>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</si>
  <si>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</si>
  <si>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</si>
  <si>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</si>
  <si>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</si>
  <si>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</si>
  <si>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</si>
  <si>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</si>
  <si>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</si>
  <si>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</si>
  <si>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</si>
  <si>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</si>
  <si>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</si>
  <si>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</si>
  <si>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</si>
  <si>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</si>
  <si>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</si>
  <si>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</si>
  <si>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</si>
  <si>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</si>
  <si>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</si>
  <si>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</si>
  <si>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</si>
  <si>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</si>
  <si>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</si>
  <si>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</si>
  <si>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</si>
  <si>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</si>
  <si>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</si>
  <si>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</si>
  <si>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</si>
  <si>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</si>
  <si>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</si>
  <si>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</si>
  <si>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</si>
  <si>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</si>
  <si>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</si>
  <si>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</si>
  <si>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</si>
  <si>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</si>
  <si>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</si>
  <si>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</si>
  <si>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</si>
  <si>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</si>
  <si>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</si>
  <si>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</si>
  <si>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</si>
  <si>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</si>
  <si>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</si>
  <si>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</si>
  <si>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ИТОГО по мероприятию 4.3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</si>
  <si>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</si>
  <si>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</si>
  <si>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</si>
  <si>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</si>
  <si>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</si>
  <si>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</si>
  <si>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</si>
  <si>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</si>
  <si>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</si>
  <si>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</si>
  <si>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</si>
  <si>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</si>
  <si>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</si>
  <si>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</si>
  <si>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</si>
  <si>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</si>
  <si>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</si>
  <si>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</si>
  <si>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</si>
  <si>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</si>
  <si>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</si>
  <si>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</si>
  <si>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</si>
  <si>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</si>
  <si>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</si>
  <si>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</si>
  <si>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06100L5190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</si>
  <si>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</si>
  <si>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</si>
  <si>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</si>
  <si>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</si>
  <si>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</si>
  <si>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</si>
  <si>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</si>
  <si>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</si>
  <si>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</si>
  <si>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</si>
  <si>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</si>
  <si>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</si>
  <si>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</si>
  <si>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</si>
  <si>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</si>
  <si>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</si>
  <si>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</si>
  <si>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</si>
  <si>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</si>
  <si>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</si>
  <si>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</si>
  <si>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</si>
  <si>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</si>
  <si>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</si>
  <si>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</si>
  <si>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</si>
  <si>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</si>
  <si>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</si>
  <si>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</si>
  <si>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</si>
  <si>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</si>
  <si>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</si>
  <si>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</si>
  <si>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капитальный ремонт здания СДК п. Курейка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</si>
  <si>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</si>
  <si>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</si>
  <si>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06400L5190</t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</si>
  <si>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</si>
  <si>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</si>
  <si>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</si>
  <si>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</si>
  <si>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</si>
  <si>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</si>
  <si>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</si>
  <si>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</si>
  <si>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</si>
  <si>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</si>
  <si>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</si>
  <si>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</si>
  <si>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</si>
  <si>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</si>
  <si>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</si>
  <si>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</si>
  <si>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</si>
  <si>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</si>
  <si>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</si>
  <si>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</si>
  <si>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</si>
  <si>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</si>
  <si>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</si>
  <si>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</si>
  <si>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</si>
  <si>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</si>
  <si>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</si>
  <si>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</si>
  <si>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</si>
  <si>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</si>
  <si>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</si>
  <si>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</si>
  <si>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</si>
  <si>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</si>
  <si>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</si>
  <si>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</si>
  <si>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</si>
  <si>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</si>
  <si>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</si>
  <si>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</si>
  <si>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</si>
  <si>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</si>
  <si>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</si>
  <si>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</si>
  <si>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</si>
  <si>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</si>
  <si>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</si>
  <si>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</si>
  <si>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</si>
  <si>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</si>
  <si>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</si>
  <si>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</si>
  <si>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</si>
  <si>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</si>
  <si>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</si>
  <si>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</si>
  <si>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</si>
  <si>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</si>
  <si>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</si>
  <si>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</si>
  <si>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</si>
  <si>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</si>
  <si>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</si>
  <si>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</si>
  <si>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</si>
  <si>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</si>
  <si>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</si>
  <si>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</si>
  <si>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</si>
  <si>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</si>
  <si>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</si>
  <si>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</si>
  <si>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</si>
  <si>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</si>
  <si>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</si>
  <si>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</si>
  <si>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</si>
  <si>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</si>
  <si>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</si>
  <si>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</si>
  <si>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</si>
  <si>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</si>
  <si>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</si>
  <si>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</si>
  <si>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</si>
  <si>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</si>
  <si>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</si>
  <si>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</si>
  <si>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</si>
  <si>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</si>
  <si>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</si>
  <si>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</si>
  <si>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</si>
  <si>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</si>
  <si>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</si>
  <si>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</si>
  <si>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0640080610, 0640084010</t>
  </si>
  <si>
    <t>Приложение № 6</t>
  </si>
  <si>
    <t>0640080650</t>
  </si>
  <si>
    <t>2022 год</t>
  </si>
  <si>
    <t>Итого на 2020-2022 годы</t>
  </si>
  <si>
    <t>создание и обслуживание не менее 6 интернет-сайтов учреждений культуры</t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</si>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</sst>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6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193" fontId="1" fillId="0" borderId="10" xfId="54" applyNumberFormat="1" applyFont="1" applyFill="1" applyBorder="1" applyAlignment="1">
      <alignment horizontal="right" vertical="center" wrapText="1"/>
      <protection/>
    </xf>
    <xf numFmtId="3" fontId="1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54" applyFont="1">
      <alignment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5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16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0" fontId="4" fillId="0" borderId="15" xfId="54" applyFont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4" fillId="32" borderId="15" xfId="54" applyFont="1" applyFill="1" applyBorder="1" applyAlignment="1">
      <alignment horizontal="left" vertical="center" wrapText="1"/>
      <protection/>
    </xf>
    <xf numFmtId="0" fontId="1" fillId="32" borderId="14" xfId="54" applyFont="1" applyFill="1" applyBorder="1" applyAlignment="1">
      <alignment horizontal="left" vertical="center" wrapText="1"/>
      <protection/>
    </xf>
    <xf numFmtId="0" fontId="1" fillId="32" borderId="16" xfId="54" applyFont="1" applyFill="1" applyBorder="1" applyAlignment="1">
      <alignment horizontal="left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3" width="10.00390625" style="1" customWidth="1"/>
    <col min="14" max="15" width="18.28125" style="1" customWidth="1"/>
  </cols>
  <sheetData>
    <row r="1" spans="6:14" ht="15.75">
      <c r="F1" s="6"/>
      <c r="G1" s="6"/>
      <c r="H1" s="150" t="s">
        <v>280</v>
      </c>
      <c r="I1" s="150"/>
      <c r="J1" s="150"/>
      <c r="K1" s="150"/>
      <c r="L1" s="150"/>
      <c r="M1" s="150"/>
      <c r="N1" s="150"/>
    </row>
    <row r="2" spans="6:15" ht="15.75">
      <c r="F2" s="6"/>
      <c r="G2" s="6"/>
      <c r="H2" s="150" t="s">
        <v>281</v>
      </c>
      <c r="I2" s="150"/>
      <c r="J2" s="150"/>
      <c r="K2" s="150"/>
      <c r="L2" s="150"/>
      <c r="M2" s="150"/>
      <c r="N2" s="150"/>
      <c r="O2" s="150"/>
    </row>
    <row r="3" spans="5:15" ht="15.75">
      <c r="E3" s="6"/>
      <c r="F3" s="6"/>
      <c r="G3" s="6"/>
      <c r="H3" s="150"/>
      <c r="I3" s="150"/>
      <c r="J3" s="150"/>
      <c r="K3" s="150"/>
      <c r="L3" s="150"/>
      <c r="M3" s="150"/>
      <c r="N3" s="150"/>
      <c r="O3" s="150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8.75">
      <c r="A6" s="146"/>
      <c r="B6" s="157" t="s">
        <v>282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46"/>
    </row>
    <row r="7" spans="1:15" ht="18.75">
      <c r="A7" s="152" t="s">
        <v>0</v>
      </c>
      <c r="B7" s="152" t="s">
        <v>283</v>
      </c>
      <c r="C7" s="152" t="s">
        <v>202</v>
      </c>
      <c r="D7" s="152" t="s">
        <v>284</v>
      </c>
      <c r="E7" s="153" t="s">
        <v>285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8.75">
      <c r="A8" s="152"/>
      <c r="B8" s="152"/>
      <c r="C8" s="152"/>
      <c r="D8" s="152"/>
      <c r="E8" s="152" t="s">
        <v>286</v>
      </c>
      <c r="F8" s="152" t="s">
        <v>287</v>
      </c>
      <c r="G8" s="152" t="s">
        <v>288</v>
      </c>
      <c r="H8" s="152" t="s">
        <v>205</v>
      </c>
      <c r="I8" s="152" t="s">
        <v>83</v>
      </c>
      <c r="J8" s="152" t="s">
        <v>86</v>
      </c>
      <c r="K8" s="152" t="s">
        <v>87</v>
      </c>
      <c r="L8" s="152" t="s">
        <v>117</v>
      </c>
      <c r="M8" s="152" t="s">
        <v>272</v>
      </c>
      <c r="N8" s="153" t="s">
        <v>289</v>
      </c>
      <c r="O8" s="153"/>
    </row>
    <row r="9" spans="1:15" ht="12.7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 t="s">
        <v>290</v>
      </c>
      <c r="O9" s="152" t="s">
        <v>291</v>
      </c>
    </row>
    <row r="10" spans="1:15" ht="12.7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15.75">
      <c r="A11" s="2">
        <v>1</v>
      </c>
      <c r="B11" s="154" t="s">
        <v>292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1:15" ht="47.25">
      <c r="A12" s="2">
        <v>2</v>
      </c>
      <c r="B12" s="147" t="s">
        <v>293</v>
      </c>
      <c r="C12" s="148" t="s">
        <v>209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155</v>
      </c>
      <c r="O12" s="28">
        <v>157</v>
      </c>
    </row>
    <row r="13" spans="1:15" ht="47.25">
      <c r="A13" s="2">
        <v>3</v>
      </c>
      <c r="B13" s="147" t="s">
        <v>294</v>
      </c>
      <c r="C13" s="148" t="s">
        <v>295</v>
      </c>
      <c r="D13" s="149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650</v>
      </c>
      <c r="O13" s="28">
        <v>650</v>
      </c>
    </row>
    <row r="14" spans="1:15" ht="31.5">
      <c r="A14" s="2">
        <v>4</v>
      </c>
      <c r="B14" s="147" t="s">
        <v>296</v>
      </c>
      <c r="C14" s="148" t="s">
        <v>209</v>
      </c>
      <c r="D14" s="149">
        <v>16</v>
      </c>
      <c r="E14" s="149">
        <v>16</v>
      </c>
      <c r="F14" s="149">
        <v>16</v>
      </c>
      <c r="G14" s="149">
        <v>16</v>
      </c>
      <c r="H14" s="149">
        <v>16</v>
      </c>
      <c r="I14" s="149">
        <v>16</v>
      </c>
      <c r="J14" s="149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</row>
    <row r="15" spans="1:15" ht="63">
      <c r="A15" s="2">
        <v>5</v>
      </c>
      <c r="B15" s="147" t="s">
        <v>297</v>
      </c>
      <c r="C15" s="148" t="s">
        <v>209</v>
      </c>
      <c r="D15" s="149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87</v>
      </c>
      <c r="O15" s="28">
        <v>89</v>
      </c>
    </row>
    <row r="16" spans="1:15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20" spans="1:3" ht="15.75">
      <c r="A20" s="150"/>
      <c r="B20" s="150"/>
      <c r="C20" s="150"/>
    </row>
    <row r="21" spans="1:8" ht="15.75">
      <c r="A21" s="150"/>
      <c r="B21" s="150"/>
      <c r="C21" s="150"/>
      <c r="G21" s="151"/>
      <c r="H21" s="151"/>
    </row>
  </sheetData>
  <sheetProtection/>
  <mergeCells count="24">
    <mergeCell ref="A7:A10"/>
    <mergeCell ref="B7:B10"/>
    <mergeCell ref="C7:C10"/>
    <mergeCell ref="D7:D10"/>
    <mergeCell ref="E7:O7"/>
    <mergeCell ref="E8:E10"/>
    <mergeCell ref="F8:F10"/>
    <mergeCell ref="I8:I10"/>
    <mergeCell ref="J8:J10"/>
    <mergeCell ref="K8:K10"/>
    <mergeCell ref="L8:L10"/>
    <mergeCell ref="H1:N1"/>
    <mergeCell ref="H2:O3"/>
    <mergeCell ref="B6:N6"/>
    <mergeCell ref="A20:C20"/>
    <mergeCell ref="A21:C21"/>
    <mergeCell ref="G21:H21"/>
    <mergeCell ref="M8:M10"/>
    <mergeCell ref="N8:O8"/>
    <mergeCell ref="N9:N10"/>
    <mergeCell ref="O9:O10"/>
    <mergeCell ref="B11:O11"/>
    <mergeCell ref="G8:G10"/>
    <mergeCell ref="H8:H10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view="pageBreakPreview" zoomScale="75" zoomScaleSheetLayoutView="75" zoomScalePageLayoutView="0" workbookViewId="0" topLeftCell="A1">
      <selection activeCell="C30" sqref="C30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1" spans="6:11" ht="15.75" customHeight="1">
      <c r="F1" s="23"/>
      <c r="G1" s="23"/>
      <c r="H1" s="248" t="s">
        <v>270</v>
      </c>
      <c r="I1" s="248"/>
      <c r="J1" s="248"/>
      <c r="K1" s="248"/>
    </row>
    <row r="2" spans="6:11" ht="33.75" customHeight="1">
      <c r="F2" s="23"/>
      <c r="G2" s="23"/>
      <c r="H2" s="248" t="s">
        <v>183</v>
      </c>
      <c r="I2" s="248"/>
      <c r="J2" s="248"/>
      <c r="K2" s="248"/>
    </row>
    <row r="3" spans="6:11" ht="15.75" customHeight="1">
      <c r="F3" s="23"/>
      <c r="G3" s="23"/>
      <c r="H3" s="41"/>
      <c r="I3" s="41"/>
      <c r="J3" s="41"/>
      <c r="K3" s="41"/>
    </row>
    <row r="4" spans="1:11" ht="18.75">
      <c r="A4" s="250" t="s">
        <v>88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3" ht="18" customHeight="1">
      <c r="A5" s="250" t="s">
        <v>93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63"/>
      <c r="M5" s="63"/>
    </row>
    <row r="6" spans="1:13" ht="21.75" customHeight="1">
      <c r="A6" s="250" t="s">
        <v>89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63"/>
      <c r="M6" s="63"/>
    </row>
    <row r="7" spans="1:31" ht="18.75">
      <c r="A7" s="250" t="s">
        <v>90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63"/>
      <c r="M7" s="6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>
      <c r="A8" s="250" t="s">
        <v>91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63"/>
      <c r="M8" s="6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50" t="s">
        <v>92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63"/>
      <c r="M9" s="6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1"/>
      <c r="B10" s="1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>
      <c r="A11" s="251" t="s">
        <v>15</v>
      </c>
      <c r="B11" s="160" t="s">
        <v>1</v>
      </c>
      <c r="C11" s="160" t="s">
        <v>2</v>
      </c>
      <c r="D11" s="225" t="s">
        <v>3</v>
      </c>
      <c r="E11" s="225"/>
      <c r="F11" s="225"/>
      <c r="G11" s="225"/>
      <c r="H11" s="229"/>
      <c r="I11" s="229"/>
      <c r="J11" s="229"/>
      <c r="K11" s="2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>
      <c r="A12" s="252"/>
      <c r="B12" s="161"/>
      <c r="C12" s="161"/>
      <c r="D12" s="20" t="s">
        <v>4</v>
      </c>
      <c r="E12" s="20" t="s">
        <v>5</v>
      </c>
      <c r="F12" s="20" t="s">
        <v>6</v>
      </c>
      <c r="G12" s="20" t="s">
        <v>7</v>
      </c>
      <c r="H12" s="141" t="s">
        <v>87</v>
      </c>
      <c r="I12" s="141" t="s">
        <v>117</v>
      </c>
      <c r="J12" s="141" t="s">
        <v>272</v>
      </c>
      <c r="K12" s="43" t="s">
        <v>273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152" t="s">
        <v>10</v>
      </c>
      <c r="B13" s="152" t="s">
        <v>184</v>
      </c>
      <c r="C13" s="7" t="s">
        <v>11</v>
      </c>
      <c r="D13" s="20" t="s">
        <v>25</v>
      </c>
      <c r="E13" s="20" t="s">
        <v>25</v>
      </c>
      <c r="F13" s="20" t="s">
        <v>25</v>
      </c>
      <c r="G13" s="20" t="s">
        <v>25</v>
      </c>
      <c r="H13" s="112">
        <f>SUM(H15:H17)</f>
        <v>290878.44700000004</v>
      </c>
      <c r="I13" s="112">
        <f>SUM(I15:I17)</f>
        <v>193834.481</v>
      </c>
      <c r="J13" s="112">
        <f>SUM(J15:J17)</f>
        <v>193816.381</v>
      </c>
      <c r="K13" s="112">
        <f>SUM(H13:J13)</f>
        <v>678529.3090000001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152"/>
      <c r="B14" s="152"/>
      <c r="C14" s="7" t="s">
        <v>12</v>
      </c>
      <c r="D14" s="20"/>
      <c r="E14" s="20"/>
      <c r="F14" s="20"/>
      <c r="G14" s="20"/>
      <c r="H14" s="112"/>
      <c r="I14" s="112"/>
      <c r="J14" s="112"/>
      <c r="K14" s="1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152"/>
      <c r="B15" s="152"/>
      <c r="C15" s="7" t="s">
        <v>55</v>
      </c>
      <c r="D15" s="20">
        <v>241</v>
      </c>
      <c r="E15" s="20" t="s">
        <v>58</v>
      </c>
      <c r="F15" s="20" t="s">
        <v>186</v>
      </c>
      <c r="G15" s="20" t="s">
        <v>25</v>
      </c>
      <c r="H15" s="112">
        <f>H26</f>
        <v>5865.983</v>
      </c>
      <c r="I15" s="112">
        <f>I26</f>
        <v>5865.983</v>
      </c>
      <c r="J15" s="112">
        <f>J26</f>
        <v>5865.983</v>
      </c>
      <c r="K15" s="112">
        <f>SUM(H15:J15)</f>
        <v>17597.949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152"/>
      <c r="B16" s="152"/>
      <c r="C16" s="84" t="s">
        <v>276</v>
      </c>
      <c r="D16" s="20" t="s">
        <v>277</v>
      </c>
      <c r="E16" s="20" t="s">
        <v>34</v>
      </c>
      <c r="F16" s="20" t="s">
        <v>278</v>
      </c>
      <c r="G16" s="20" t="s">
        <v>109</v>
      </c>
      <c r="H16" s="112">
        <f aca="true" t="shared" si="0" ref="H16:J17">H19+H22+H29</f>
        <v>7800</v>
      </c>
      <c r="I16" s="112">
        <f t="shared" si="0"/>
        <v>0</v>
      </c>
      <c r="J16" s="112">
        <f t="shared" si="0"/>
        <v>0</v>
      </c>
      <c r="K16" s="112">
        <f>SUM(H16:J16)</f>
        <v>7800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52"/>
      <c r="B17" s="152"/>
      <c r="C17" s="7" t="s">
        <v>128</v>
      </c>
      <c r="D17" s="20">
        <v>244</v>
      </c>
      <c r="E17" s="20" t="s">
        <v>25</v>
      </c>
      <c r="F17" s="20" t="s">
        <v>25</v>
      </c>
      <c r="G17" s="20" t="s">
        <v>25</v>
      </c>
      <c r="H17" s="112">
        <f t="shared" si="0"/>
        <v>277212.46400000004</v>
      </c>
      <c r="I17" s="112">
        <f t="shared" si="0"/>
        <v>187968.498</v>
      </c>
      <c r="J17" s="112">
        <f t="shared" si="0"/>
        <v>187950.398</v>
      </c>
      <c r="K17" s="112">
        <f>SUM(H17:J17)</f>
        <v>653131.3600000001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152" t="s">
        <v>16</v>
      </c>
      <c r="B18" s="152" t="s">
        <v>60</v>
      </c>
      <c r="C18" s="7" t="s">
        <v>11</v>
      </c>
      <c r="D18" s="20">
        <v>244</v>
      </c>
      <c r="E18" s="20" t="s">
        <v>34</v>
      </c>
      <c r="F18" s="20" t="s">
        <v>187</v>
      </c>
      <c r="G18" s="20" t="s">
        <v>25</v>
      </c>
      <c r="H18" s="112">
        <f>H20</f>
        <v>78825.403</v>
      </c>
      <c r="I18" s="112">
        <f>I20</f>
        <v>47297.985</v>
      </c>
      <c r="J18" s="112">
        <f>J20</f>
        <v>47279.885</v>
      </c>
      <c r="K18" s="112">
        <f>SUM(H18:J18)</f>
        <v>173403.27300000002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152"/>
      <c r="B19" s="152"/>
      <c r="C19" s="7" t="s">
        <v>12</v>
      </c>
      <c r="D19" s="20"/>
      <c r="E19" s="20"/>
      <c r="F19" s="20"/>
      <c r="G19" s="20"/>
      <c r="H19" s="112"/>
      <c r="I19" s="112"/>
      <c r="J19" s="112"/>
      <c r="K19" s="1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52"/>
      <c r="B20" s="152"/>
      <c r="C20" s="7" t="s">
        <v>128</v>
      </c>
      <c r="D20" s="20">
        <v>244</v>
      </c>
      <c r="E20" s="20" t="s">
        <v>34</v>
      </c>
      <c r="F20" s="20" t="s">
        <v>187</v>
      </c>
      <c r="G20" s="20" t="s">
        <v>25</v>
      </c>
      <c r="H20" s="112">
        <f>'ППП2-1'!H8</f>
        <v>78825.403</v>
      </c>
      <c r="I20" s="112">
        <f>'ППП2-1'!I8</f>
        <v>47297.985</v>
      </c>
      <c r="J20" s="112">
        <f>'ППП2-1'!J8</f>
        <v>47279.885</v>
      </c>
      <c r="K20" s="112">
        <f>SUM(H20:J20)</f>
        <v>173403.27300000002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152" t="s">
        <v>61</v>
      </c>
      <c r="B21" s="152" t="s">
        <v>64</v>
      </c>
      <c r="C21" s="7" t="s">
        <v>11</v>
      </c>
      <c r="D21" s="20">
        <v>244</v>
      </c>
      <c r="E21" s="20" t="s">
        <v>34</v>
      </c>
      <c r="F21" s="20" t="s">
        <v>188</v>
      </c>
      <c r="G21" s="20" t="s">
        <v>25</v>
      </c>
      <c r="H21" s="112">
        <f>H23</f>
        <v>92172.14500000002</v>
      </c>
      <c r="I21" s="112">
        <f>I23</f>
        <v>44955.597</v>
      </c>
      <c r="J21" s="112">
        <f>J23</f>
        <v>44955.597</v>
      </c>
      <c r="K21" s="112">
        <f>SUM(H21:J21)</f>
        <v>182083.33900000004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52"/>
      <c r="B22" s="152"/>
      <c r="C22" s="7" t="s">
        <v>12</v>
      </c>
      <c r="D22" s="20"/>
      <c r="E22" s="20"/>
      <c r="F22" s="20"/>
      <c r="G22" s="20"/>
      <c r="H22" s="112"/>
      <c r="I22" s="112"/>
      <c r="J22" s="112"/>
      <c r="K22" s="1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52"/>
      <c r="B23" s="152"/>
      <c r="C23" s="7" t="s">
        <v>128</v>
      </c>
      <c r="D23" s="20">
        <v>244</v>
      </c>
      <c r="E23" s="20" t="s">
        <v>34</v>
      </c>
      <c r="F23" s="20" t="s">
        <v>188</v>
      </c>
      <c r="G23" s="20" t="s">
        <v>25</v>
      </c>
      <c r="H23" s="112">
        <f>'ППП2-2'!H8</f>
        <v>92172.14500000002</v>
      </c>
      <c r="I23" s="112">
        <f>'ППП2-2'!I8</f>
        <v>44955.597</v>
      </c>
      <c r="J23" s="112">
        <f>'ППП2-2'!J8</f>
        <v>44955.597</v>
      </c>
      <c r="K23" s="112">
        <f>SUM(H23:J23)</f>
        <v>182083.33900000004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152" t="s">
        <v>62</v>
      </c>
      <c r="B24" s="152" t="s">
        <v>65</v>
      </c>
      <c r="C24" s="7" t="s">
        <v>11</v>
      </c>
      <c r="D24" s="20">
        <v>241</v>
      </c>
      <c r="E24" s="20" t="s">
        <v>58</v>
      </c>
      <c r="F24" s="20" t="s">
        <v>186</v>
      </c>
      <c r="G24" s="20" t="s">
        <v>25</v>
      </c>
      <c r="H24" s="112">
        <f>H26</f>
        <v>5865.983</v>
      </c>
      <c r="I24" s="112">
        <f>I26</f>
        <v>5865.983</v>
      </c>
      <c r="J24" s="112">
        <f>J26</f>
        <v>5865.983</v>
      </c>
      <c r="K24" s="112">
        <f>SUM(H24:J24)</f>
        <v>17597.949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52"/>
      <c r="B25" s="152"/>
      <c r="C25" s="7" t="s">
        <v>12</v>
      </c>
      <c r="D25" s="20"/>
      <c r="E25" s="20"/>
      <c r="F25" s="20"/>
      <c r="G25" s="20"/>
      <c r="H25" s="112"/>
      <c r="I25" s="112"/>
      <c r="J25" s="112"/>
      <c r="K25" s="1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152"/>
      <c r="B26" s="152"/>
      <c r="C26" s="7" t="s">
        <v>55</v>
      </c>
      <c r="D26" s="20">
        <v>241</v>
      </c>
      <c r="E26" s="20" t="s">
        <v>58</v>
      </c>
      <c r="F26" s="20" t="s">
        <v>186</v>
      </c>
      <c r="G26" s="20" t="s">
        <v>25</v>
      </c>
      <c r="H26" s="112">
        <f>'ППП2-3'!I8</f>
        <v>5865.983</v>
      </c>
      <c r="I26" s="112">
        <f>'ППП2-3'!J8</f>
        <v>5865.983</v>
      </c>
      <c r="J26" s="112">
        <f>'ППП2-3'!K8</f>
        <v>5865.983</v>
      </c>
      <c r="K26" s="112">
        <f>SUM(H26:J26)</f>
        <v>17597.949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52" t="s">
        <v>63</v>
      </c>
      <c r="B27" s="152" t="s">
        <v>185</v>
      </c>
      <c r="C27" s="7" t="s">
        <v>13</v>
      </c>
      <c r="D27" s="20" t="s">
        <v>25</v>
      </c>
      <c r="E27" s="20" t="s">
        <v>25</v>
      </c>
      <c r="F27" s="20" t="s">
        <v>189</v>
      </c>
      <c r="G27" s="20" t="s">
        <v>25</v>
      </c>
      <c r="H27" s="112">
        <f>H29+H30</f>
        <v>114014.916</v>
      </c>
      <c r="I27" s="112">
        <f>I29+I30</f>
        <v>95714.916</v>
      </c>
      <c r="J27" s="112">
        <f>J29+J30</f>
        <v>95714.916</v>
      </c>
      <c r="K27" s="112">
        <f>SUM(H27:J27)</f>
        <v>305444.748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49"/>
      <c r="B28" s="152"/>
      <c r="C28" s="7" t="s">
        <v>12</v>
      </c>
      <c r="D28" s="20"/>
      <c r="E28" s="20"/>
      <c r="F28" s="20"/>
      <c r="G28" s="101"/>
      <c r="H28" s="145"/>
      <c r="I28" s="145"/>
      <c r="J28" s="112"/>
      <c r="K28" s="1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49"/>
      <c r="B29" s="152"/>
      <c r="C29" s="84" t="s">
        <v>276</v>
      </c>
      <c r="D29" s="20" t="s">
        <v>277</v>
      </c>
      <c r="E29" s="20" t="s">
        <v>34</v>
      </c>
      <c r="F29" s="231" t="s">
        <v>189</v>
      </c>
      <c r="G29" s="20" t="s">
        <v>109</v>
      </c>
      <c r="H29" s="112">
        <f>'ППП2-4'!H53</f>
        <v>7800</v>
      </c>
      <c r="I29" s="112">
        <f>'ППП2-4'!I53</f>
        <v>0</v>
      </c>
      <c r="J29" s="112">
        <f>'ППП2-4'!J53</f>
        <v>0</v>
      </c>
      <c r="K29" s="112">
        <f>SUM(H29:J29)</f>
        <v>7800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249"/>
      <c r="B30" s="152"/>
      <c r="C30" s="7" t="s">
        <v>128</v>
      </c>
      <c r="D30" s="20">
        <v>244</v>
      </c>
      <c r="E30" s="20" t="s">
        <v>25</v>
      </c>
      <c r="F30" s="232"/>
      <c r="G30" s="20" t="s">
        <v>25</v>
      </c>
      <c r="H30" s="112">
        <f>'ППП2-4'!H54</f>
        <v>106214.916</v>
      </c>
      <c r="I30" s="112">
        <f>'ППП2-4'!I54</f>
        <v>95714.916</v>
      </c>
      <c r="J30" s="112">
        <f>'ППП2-4'!J54</f>
        <v>95714.916</v>
      </c>
      <c r="K30" s="112">
        <f>SUM(H30:J30)</f>
        <v>297644.748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24"/>
      <c r="E31" s="24"/>
      <c r="F31" s="24"/>
      <c r="G31" s="24"/>
      <c r="H31" s="29"/>
      <c r="I31" s="29"/>
      <c r="J31" s="2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hidden="1">
      <c r="A32" s="108" t="s">
        <v>66</v>
      </c>
      <c r="B32" s="1"/>
      <c r="C32" s="1"/>
      <c r="D32" s="24"/>
      <c r="E32" s="109"/>
      <c r="F32" s="24"/>
      <c r="G32" s="24"/>
      <c r="H32" s="29"/>
      <c r="I32" s="29"/>
      <c r="J32" s="2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hidden="1">
      <c r="A33" s="1"/>
      <c r="B33" s="1"/>
      <c r="C33" s="1"/>
      <c r="D33" s="24"/>
      <c r="E33" s="24" t="s">
        <v>27</v>
      </c>
      <c r="F33" s="24"/>
      <c r="G33" s="24"/>
      <c r="H33" s="29"/>
      <c r="I33" s="29"/>
      <c r="J33" s="2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50"/>
      <c r="B34" s="150"/>
      <c r="C34" s="150"/>
      <c r="D34" s="24"/>
      <c r="E34" s="24"/>
      <c r="F34" s="24"/>
      <c r="G34" s="24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24"/>
      <c r="E35" s="24"/>
      <c r="F35" s="24"/>
      <c r="G35" s="24"/>
      <c r="H35" s="144"/>
      <c r="I35" s="144"/>
      <c r="J35" s="144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144"/>
      <c r="I36" s="144"/>
      <c r="J36" s="144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50"/>
      <c r="B38" s="150"/>
      <c r="C38" s="150"/>
      <c r="D38" s="24"/>
      <c r="E38" s="24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50"/>
      <c r="B39" s="150"/>
      <c r="C39" s="150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3"/>
      <c r="B40" s="1"/>
      <c r="C40" s="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29"/>
      <c r="I41" s="29"/>
      <c r="J41" s="2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</sheetData>
  <sheetProtection/>
  <mergeCells count="28">
    <mergeCell ref="C11:C12"/>
    <mergeCell ref="D11:G11"/>
    <mergeCell ref="H11:K11"/>
    <mergeCell ref="H1:K1"/>
    <mergeCell ref="A4:K4"/>
    <mergeCell ref="A5:K5"/>
    <mergeCell ref="A6:K6"/>
    <mergeCell ref="A7:K7"/>
    <mergeCell ref="B13:B17"/>
    <mergeCell ref="A18:A20"/>
    <mergeCell ref="B18:B20"/>
    <mergeCell ref="A21:A23"/>
    <mergeCell ref="B21:B23"/>
    <mergeCell ref="A8:K8"/>
    <mergeCell ref="A9:K9"/>
    <mergeCell ref="C10:M10"/>
    <mergeCell ref="A11:A12"/>
    <mergeCell ref="B11:B12"/>
    <mergeCell ref="F29:F30"/>
    <mergeCell ref="A39:C39"/>
    <mergeCell ref="H2:K2"/>
    <mergeCell ref="A34:C34"/>
    <mergeCell ref="A38:C38"/>
    <mergeCell ref="A24:A26"/>
    <mergeCell ref="B24:B26"/>
    <mergeCell ref="A27:A30"/>
    <mergeCell ref="B27:B30"/>
    <mergeCell ref="A13:A17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view="pageBreakPreview" zoomScale="75" zoomScaleSheetLayoutView="75" workbookViewId="0" topLeftCell="A1">
      <selection activeCell="A46" sqref="A46:A53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1" spans="4:9" ht="15.75">
      <c r="D1" s="248" t="s">
        <v>118</v>
      </c>
      <c r="E1" s="248"/>
      <c r="F1" s="248"/>
      <c r="G1" s="248"/>
      <c r="H1" s="6"/>
      <c r="I1" s="6"/>
    </row>
    <row r="2" spans="4:9" ht="34.5" customHeight="1">
      <c r="D2" s="248" t="s">
        <v>183</v>
      </c>
      <c r="E2" s="248"/>
      <c r="F2" s="248"/>
      <c r="G2" s="248"/>
      <c r="H2" s="6"/>
      <c r="I2" s="6"/>
    </row>
    <row r="3" spans="4:9" ht="15.75">
      <c r="D3" s="110"/>
      <c r="E3" s="110"/>
      <c r="F3" s="110"/>
      <c r="G3" s="110"/>
      <c r="H3" s="6"/>
      <c r="I3" s="6"/>
    </row>
    <row r="4" spans="1:7" ht="18.75">
      <c r="A4" s="250" t="s">
        <v>88</v>
      </c>
      <c r="B4" s="250"/>
      <c r="C4" s="250"/>
      <c r="D4" s="250"/>
      <c r="E4" s="250"/>
      <c r="F4" s="250"/>
      <c r="G4" s="250"/>
    </row>
    <row r="5" spans="1:7" ht="18.75">
      <c r="A5" s="250" t="s">
        <v>94</v>
      </c>
      <c r="B5" s="250"/>
      <c r="C5" s="250"/>
      <c r="D5" s="250"/>
      <c r="E5" s="250"/>
      <c r="F5" s="250"/>
      <c r="G5" s="250"/>
    </row>
    <row r="6" spans="1:7" ht="18.75">
      <c r="A6" s="250" t="s">
        <v>95</v>
      </c>
      <c r="B6" s="250"/>
      <c r="C6" s="250"/>
      <c r="D6" s="250"/>
      <c r="E6" s="250"/>
      <c r="F6" s="250"/>
      <c r="G6" s="250"/>
    </row>
    <row r="7" spans="1:7" ht="18.75">
      <c r="A7" s="250" t="s">
        <v>96</v>
      </c>
      <c r="B7" s="250"/>
      <c r="C7" s="250"/>
      <c r="D7" s="250"/>
      <c r="E7" s="250"/>
      <c r="F7" s="250"/>
      <c r="G7" s="250"/>
    </row>
    <row r="8" spans="1:7" ht="18.75">
      <c r="A8" s="250" t="s">
        <v>97</v>
      </c>
      <c r="B8" s="250"/>
      <c r="C8" s="250"/>
      <c r="D8" s="250"/>
      <c r="E8" s="250"/>
      <c r="F8" s="250"/>
      <c r="G8" s="250"/>
    </row>
    <row r="9" spans="1:7" ht="18.75">
      <c r="A9" s="250" t="s">
        <v>98</v>
      </c>
      <c r="B9" s="250"/>
      <c r="C9" s="250"/>
      <c r="D9" s="250"/>
      <c r="E9" s="250"/>
      <c r="F9" s="250"/>
      <c r="G9" s="250"/>
    </row>
    <row r="11" spans="1:7" ht="15.75">
      <c r="A11" s="152" t="s">
        <v>8</v>
      </c>
      <c r="B11" s="152" t="s">
        <v>9</v>
      </c>
      <c r="C11" s="152" t="s">
        <v>20</v>
      </c>
      <c r="D11" s="256"/>
      <c r="E11" s="256"/>
      <c r="F11" s="256"/>
      <c r="G11" s="256"/>
    </row>
    <row r="12" spans="1:7" ht="31.5">
      <c r="A12" s="152"/>
      <c r="B12" s="152"/>
      <c r="C12" s="152"/>
      <c r="D12" s="141" t="s">
        <v>87</v>
      </c>
      <c r="E12" s="141" t="s">
        <v>117</v>
      </c>
      <c r="F12" s="141" t="s">
        <v>272</v>
      </c>
      <c r="G12" s="43" t="s">
        <v>273</v>
      </c>
    </row>
    <row r="13" spans="1:7" s="16" customFormat="1" ht="15.75">
      <c r="A13" s="152" t="s">
        <v>10</v>
      </c>
      <c r="B13" s="152" t="s">
        <v>184</v>
      </c>
      <c r="C13" s="18" t="s">
        <v>17</v>
      </c>
      <c r="D13" s="111">
        <f>SUM(D14:D19)</f>
        <v>290878.447</v>
      </c>
      <c r="E13" s="111">
        <f>SUM(E14:E19)</f>
        <v>193834.481</v>
      </c>
      <c r="F13" s="111">
        <f>SUM(F14:F19)</f>
        <v>193816.381</v>
      </c>
      <c r="G13" s="111">
        <f>SUM(D13:F13)</f>
        <v>678529.3089999999</v>
      </c>
    </row>
    <row r="14" spans="1:7" ht="15.75">
      <c r="A14" s="152"/>
      <c r="B14" s="152"/>
      <c r="C14" s="7" t="s">
        <v>18</v>
      </c>
      <c r="D14" s="112"/>
      <c r="E14" s="112"/>
      <c r="F14" s="111"/>
      <c r="G14" s="112"/>
    </row>
    <row r="15" spans="1:7" ht="15.75">
      <c r="A15" s="152"/>
      <c r="B15" s="152"/>
      <c r="C15" s="7" t="s">
        <v>19</v>
      </c>
      <c r="D15" s="112">
        <f aca="true" t="shared" si="0" ref="D15:F19">D21+D27+D33</f>
        <v>17.8</v>
      </c>
      <c r="E15" s="112">
        <f t="shared" si="0"/>
        <v>17.8</v>
      </c>
      <c r="F15" s="112">
        <f t="shared" si="0"/>
        <v>0</v>
      </c>
      <c r="G15" s="111">
        <f aca="true" t="shared" si="1" ref="G15:G38">SUM(D15:F15)</f>
        <v>35.6</v>
      </c>
    </row>
    <row r="16" spans="1:7" ht="15.75">
      <c r="A16" s="152"/>
      <c r="B16" s="152"/>
      <c r="C16" s="7" t="s">
        <v>23</v>
      </c>
      <c r="D16" s="112">
        <f t="shared" si="0"/>
        <v>675.7</v>
      </c>
      <c r="E16" s="112">
        <f t="shared" si="0"/>
        <v>675.7</v>
      </c>
      <c r="F16" s="112">
        <f t="shared" si="0"/>
        <v>675.4000000000001</v>
      </c>
      <c r="G16" s="111">
        <f t="shared" si="1"/>
        <v>2026.8000000000002</v>
      </c>
    </row>
    <row r="17" spans="1:7" ht="15.75">
      <c r="A17" s="152"/>
      <c r="B17" s="152"/>
      <c r="C17" s="7" t="s">
        <v>24</v>
      </c>
      <c r="D17" s="112">
        <f t="shared" si="0"/>
        <v>211440.981</v>
      </c>
      <c r="E17" s="112">
        <f t="shared" si="0"/>
        <v>193140.981</v>
      </c>
      <c r="F17" s="112">
        <f t="shared" si="0"/>
        <v>193140.981</v>
      </c>
      <c r="G17" s="111">
        <f t="shared" si="1"/>
        <v>597722.943</v>
      </c>
    </row>
    <row r="18" spans="1:7" ht="15.75">
      <c r="A18" s="152"/>
      <c r="B18" s="152"/>
      <c r="C18" s="7" t="s">
        <v>21</v>
      </c>
      <c r="D18" s="112">
        <f t="shared" si="0"/>
        <v>78743.966</v>
      </c>
      <c r="E18" s="112">
        <f t="shared" si="0"/>
        <v>0</v>
      </c>
      <c r="F18" s="112">
        <f t="shared" si="0"/>
        <v>0</v>
      </c>
      <c r="G18" s="111">
        <f t="shared" si="1"/>
        <v>78743.966</v>
      </c>
    </row>
    <row r="19" spans="1:7" ht="15.75">
      <c r="A19" s="152"/>
      <c r="B19" s="152"/>
      <c r="C19" s="7" t="s">
        <v>22</v>
      </c>
      <c r="D19" s="112">
        <f t="shared" si="0"/>
        <v>0</v>
      </c>
      <c r="E19" s="112">
        <f t="shared" si="0"/>
        <v>0</v>
      </c>
      <c r="F19" s="112">
        <f t="shared" si="0"/>
        <v>0</v>
      </c>
      <c r="G19" s="111">
        <f t="shared" si="1"/>
        <v>0</v>
      </c>
    </row>
    <row r="20" spans="1:7" s="16" customFormat="1" ht="15.75">
      <c r="A20" s="152"/>
      <c r="B20" s="152"/>
      <c r="C20" s="18" t="s">
        <v>55</v>
      </c>
      <c r="D20" s="111">
        <f>SUM(D21:D25)</f>
        <v>5865.983</v>
      </c>
      <c r="E20" s="111">
        <f>SUM(E21:E25)</f>
        <v>5865.983</v>
      </c>
      <c r="F20" s="111">
        <f>SUM(F21:F25)</f>
        <v>5865.983</v>
      </c>
      <c r="G20" s="111">
        <f t="shared" si="1"/>
        <v>17597.949</v>
      </c>
    </row>
    <row r="21" spans="1:7" ht="15.75">
      <c r="A21" s="152"/>
      <c r="B21" s="152"/>
      <c r="C21" s="7" t="s">
        <v>19</v>
      </c>
      <c r="D21" s="112">
        <f aca="true" t="shared" si="2" ref="D21:F25">D57</f>
        <v>0</v>
      </c>
      <c r="E21" s="112">
        <f t="shared" si="2"/>
        <v>0</v>
      </c>
      <c r="F21" s="112">
        <f t="shared" si="2"/>
        <v>0</v>
      </c>
      <c r="G21" s="111">
        <f t="shared" si="1"/>
        <v>0</v>
      </c>
    </row>
    <row r="22" spans="1:7" ht="15.75">
      <c r="A22" s="152"/>
      <c r="B22" s="152"/>
      <c r="C22" s="7" t="s">
        <v>23</v>
      </c>
      <c r="D22" s="112">
        <f t="shared" si="2"/>
        <v>338.1</v>
      </c>
      <c r="E22" s="112">
        <f t="shared" si="2"/>
        <v>338.1</v>
      </c>
      <c r="F22" s="112">
        <f t="shared" si="2"/>
        <v>338.1</v>
      </c>
      <c r="G22" s="111">
        <f t="shared" si="1"/>
        <v>1014.3000000000001</v>
      </c>
    </row>
    <row r="23" spans="1:7" ht="15.75">
      <c r="A23" s="152"/>
      <c r="B23" s="152"/>
      <c r="C23" s="7" t="s">
        <v>24</v>
      </c>
      <c r="D23" s="112">
        <f t="shared" si="2"/>
        <v>5527.883</v>
      </c>
      <c r="E23" s="112">
        <f t="shared" si="2"/>
        <v>5527.883</v>
      </c>
      <c r="F23" s="112">
        <f t="shared" si="2"/>
        <v>5527.883</v>
      </c>
      <c r="G23" s="111">
        <f t="shared" si="1"/>
        <v>16583.648999999998</v>
      </c>
    </row>
    <row r="24" spans="1:7" ht="15.75">
      <c r="A24" s="152"/>
      <c r="B24" s="152"/>
      <c r="C24" s="7" t="s">
        <v>21</v>
      </c>
      <c r="D24" s="112">
        <f t="shared" si="2"/>
        <v>0</v>
      </c>
      <c r="E24" s="112">
        <f t="shared" si="2"/>
        <v>0</v>
      </c>
      <c r="F24" s="112">
        <f t="shared" si="2"/>
        <v>0</v>
      </c>
      <c r="G24" s="111">
        <f t="shared" si="1"/>
        <v>0</v>
      </c>
    </row>
    <row r="25" spans="1:7" ht="15.75">
      <c r="A25" s="152"/>
      <c r="B25" s="152"/>
      <c r="C25" s="7" t="s">
        <v>22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1">
        <f t="shared" si="1"/>
        <v>0</v>
      </c>
    </row>
    <row r="26" spans="1:7" s="16" customFormat="1" ht="15.75">
      <c r="A26" s="152"/>
      <c r="B26" s="152"/>
      <c r="C26" s="18" t="s">
        <v>276</v>
      </c>
      <c r="D26" s="111">
        <f>SUM(D27:D31)</f>
        <v>7800</v>
      </c>
      <c r="E26" s="111">
        <f>SUM(E27:E31)</f>
        <v>0</v>
      </c>
      <c r="F26" s="111">
        <f>SUM(F27:F31)</f>
        <v>0</v>
      </c>
      <c r="G26" s="111">
        <f t="shared" si="1"/>
        <v>7800</v>
      </c>
    </row>
    <row r="27" spans="1:7" ht="15.75">
      <c r="A27" s="152"/>
      <c r="B27" s="152"/>
      <c r="C27" s="7" t="s">
        <v>19</v>
      </c>
      <c r="D27" s="112">
        <f aca="true" t="shared" si="3" ref="D27:F31">D65</f>
        <v>0</v>
      </c>
      <c r="E27" s="112">
        <f t="shared" si="3"/>
        <v>0</v>
      </c>
      <c r="F27" s="112">
        <f t="shared" si="3"/>
        <v>0</v>
      </c>
      <c r="G27" s="111">
        <f t="shared" si="1"/>
        <v>0</v>
      </c>
    </row>
    <row r="28" spans="1:7" ht="15.75">
      <c r="A28" s="152"/>
      <c r="B28" s="152"/>
      <c r="C28" s="7" t="s">
        <v>23</v>
      </c>
      <c r="D28" s="112">
        <f t="shared" si="3"/>
        <v>0</v>
      </c>
      <c r="E28" s="112">
        <f t="shared" si="3"/>
        <v>0</v>
      </c>
      <c r="F28" s="112">
        <f t="shared" si="3"/>
        <v>0</v>
      </c>
      <c r="G28" s="111">
        <f t="shared" si="1"/>
        <v>0</v>
      </c>
    </row>
    <row r="29" spans="1:7" ht="15.75">
      <c r="A29" s="152"/>
      <c r="B29" s="152"/>
      <c r="C29" s="7" t="s">
        <v>24</v>
      </c>
      <c r="D29" s="112">
        <f t="shared" si="3"/>
        <v>7800</v>
      </c>
      <c r="E29" s="112">
        <f t="shared" si="3"/>
        <v>0</v>
      </c>
      <c r="F29" s="112">
        <f t="shared" si="3"/>
        <v>0</v>
      </c>
      <c r="G29" s="111">
        <f t="shared" si="1"/>
        <v>7800</v>
      </c>
    </row>
    <row r="30" spans="1:7" ht="15.75">
      <c r="A30" s="152"/>
      <c r="B30" s="152"/>
      <c r="C30" s="7" t="s">
        <v>21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111">
        <f t="shared" si="1"/>
        <v>0</v>
      </c>
    </row>
    <row r="31" spans="1:7" ht="15.75">
      <c r="A31" s="152"/>
      <c r="B31" s="152"/>
      <c r="C31" s="7" t="s">
        <v>22</v>
      </c>
      <c r="D31" s="112">
        <f t="shared" si="3"/>
        <v>0</v>
      </c>
      <c r="E31" s="112">
        <f t="shared" si="3"/>
        <v>0</v>
      </c>
      <c r="F31" s="112">
        <f t="shared" si="3"/>
        <v>0</v>
      </c>
      <c r="G31" s="111">
        <f t="shared" si="1"/>
        <v>0</v>
      </c>
    </row>
    <row r="32" spans="1:7" s="16" customFormat="1" ht="15.75">
      <c r="A32" s="152"/>
      <c r="B32" s="152"/>
      <c r="C32" s="18" t="s">
        <v>128</v>
      </c>
      <c r="D32" s="111">
        <f>SUM(D33:D37)</f>
        <v>277212.464</v>
      </c>
      <c r="E32" s="111">
        <f>SUM(E33:E37)</f>
        <v>187968.498</v>
      </c>
      <c r="F32" s="111">
        <f>SUM(F33:F37)</f>
        <v>187950.398</v>
      </c>
      <c r="G32" s="111">
        <f t="shared" si="1"/>
        <v>653131.3599999999</v>
      </c>
    </row>
    <row r="33" spans="1:7" ht="15.75">
      <c r="A33" s="152"/>
      <c r="B33" s="152"/>
      <c r="C33" s="7" t="s">
        <v>19</v>
      </c>
      <c r="D33" s="112">
        <f aca="true" t="shared" si="4" ref="D33:F37">D41+D49+D71</f>
        <v>17.8</v>
      </c>
      <c r="E33" s="112">
        <f t="shared" si="4"/>
        <v>17.8</v>
      </c>
      <c r="F33" s="112">
        <f t="shared" si="4"/>
        <v>0</v>
      </c>
      <c r="G33" s="111">
        <f t="shared" si="1"/>
        <v>35.6</v>
      </c>
    </row>
    <row r="34" spans="1:7" ht="15.75">
      <c r="A34" s="152"/>
      <c r="B34" s="152"/>
      <c r="C34" s="7" t="s">
        <v>23</v>
      </c>
      <c r="D34" s="112">
        <f t="shared" si="4"/>
        <v>337.6</v>
      </c>
      <c r="E34" s="112">
        <f t="shared" si="4"/>
        <v>337.6</v>
      </c>
      <c r="F34" s="112">
        <f t="shared" si="4"/>
        <v>337.3</v>
      </c>
      <c r="G34" s="111">
        <f t="shared" si="1"/>
        <v>1012.5</v>
      </c>
    </row>
    <row r="35" spans="1:7" ht="15.75">
      <c r="A35" s="152"/>
      <c r="B35" s="152"/>
      <c r="C35" s="7" t="s">
        <v>24</v>
      </c>
      <c r="D35" s="112">
        <f t="shared" si="4"/>
        <v>198113.098</v>
      </c>
      <c r="E35" s="112">
        <f t="shared" si="4"/>
        <v>187613.098</v>
      </c>
      <c r="F35" s="112">
        <f t="shared" si="4"/>
        <v>187613.098</v>
      </c>
      <c r="G35" s="111">
        <f t="shared" si="1"/>
        <v>573339.294</v>
      </c>
    </row>
    <row r="36" spans="1:7" ht="15.75">
      <c r="A36" s="152"/>
      <c r="B36" s="152"/>
      <c r="C36" s="7" t="s">
        <v>21</v>
      </c>
      <c r="D36" s="112">
        <f t="shared" si="4"/>
        <v>78743.966</v>
      </c>
      <c r="E36" s="112">
        <f t="shared" si="4"/>
        <v>0</v>
      </c>
      <c r="F36" s="112">
        <f t="shared" si="4"/>
        <v>0</v>
      </c>
      <c r="G36" s="111">
        <f t="shared" si="1"/>
        <v>78743.966</v>
      </c>
    </row>
    <row r="37" spans="1:7" ht="15.75">
      <c r="A37" s="152"/>
      <c r="B37" s="152"/>
      <c r="C37" s="7" t="s">
        <v>22</v>
      </c>
      <c r="D37" s="112">
        <f t="shared" si="4"/>
        <v>0</v>
      </c>
      <c r="E37" s="112">
        <f t="shared" si="4"/>
        <v>0</v>
      </c>
      <c r="F37" s="112">
        <f t="shared" si="4"/>
        <v>0</v>
      </c>
      <c r="G37" s="111">
        <f t="shared" si="1"/>
        <v>0</v>
      </c>
    </row>
    <row r="38" spans="1:7" ht="15.75">
      <c r="A38" s="152" t="s">
        <v>16</v>
      </c>
      <c r="B38" s="152" t="s">
        <v>60</v>
      </c>
      <c r="C38" s="18" t="s">
        <v>17</v>
      </c>
      <c r="D38" s="111">
        <f>D40</f>
        <v>78825.403</v>
      </c>
      <c r="E38" s="111">
        <f>E40</f>
        <v>47297.985</v>
      </c>
      <c r="F38" s="111">
        <f>F40</f>
        <v>47279.885</v>
      </c>
      <c r="G38" s="111">
        <f t="shared" si="1"/>
        <v>173403.27300000002</v>
      </c>
    </row>
    <row r="39" spans="1:7" ht="15.75">
      <c r="A39" s="152"/>
      <c r="B39" s="152"/>
      <c r="C39" s="7" t="s">
        <v>18</v>
      </c>
      <c r="D39" s="112"/>
      <c r="E39" s="112"/>
      <c r="F39" s="111"/>
      <c r="G39" s="111"/>
    </row>
    <row r="40" spans="1:7" ht="15.75">
      <c r="A40" s="152"/>
      <c r="B40" s="152"/>
      <c r="C40" s="18" t="s">
        <v>128</v>
      </c>
      <c r="D40" s="111">
        <f>SUM(D41:D45)</f>
        <v>78825.403</v>
      </c>
      <c r="E40" s="111">
        <f>SUM(E41:E45)</f>
        <v>47297.985</v>
      </c>
      <c r="F40" s="111">
        <f>SUM(F41:F43)</f>
        <v>47279.885</v>
      </c>
      <c r="G40" s="111">
        <f aca="true" t="shared" si="5" ref="G40:G46">SUM(D40:F40)</f>
        <v>173403.27300000002</v>
      </c>
    </row>
    <row r="41" spans="1:7" ht="15.75">
      <c r="A41" s="152"/>
      <c r="B41" s="152"/>
      <c r="C41" s="7" t="s">
        <v>19</v>
      </c>
      <c r="D41" s="112">
        <v>17.8</v>
      </c>
      <c r="E41" s="112">
        <v>17.8</v>
      </c>
      <c r="F41" s="112">
        <v>0</v>
      </c>
      <c r="G41" s="111">
        <f t="shared" si="5"/>
        <v>35.6</v>
      </c>
    </row>
    <row r="42" spans="1:7" ht="15.75">
      <c r="A42" s="152"/>
      <c r="B42" s="152"/>
      <c r="C42" s="7" t="s">
        <v>23</v>
      </c>
      <c r="D42" s="112">
        <v>337.6</v>
      </c>
      <c r="E42" s="112">
        <v>337.6</v>
      </c>
      <c r="F42" s="112">
        <v>337.3</v>
      </c>
      <c r="G42" s="111">
        <f t="shared" si="5"/>
        <v>1012.5</v>
      </c>
    </row>
    <row r="43" spans="1:7" ht="15.75">
      <c r="A43" s="152"/>
      <c r="B43" s="152"/>
      <c r="C43" s="7" t="s">
        <v>24</v>
      </c>
      <c r="D43" s="112">
        <v>46942.585</v>
      </c>
      <c r="E43" s="112">
        <v>46942.585</v>
      </c>
      <c r="F43" s="112">
        <v>46942.585</v>
      </c>
      <c r="G43" s="111">
        <f t="shared" si="5"/>
        <v>140827.755</v>
      </c>
    </row>
    <row r="44" spans="1:7" ht="15.75">
      <c r="A44" s="152"/>
      <c r="B44" s="152"/>
      <c r="C44" s="7" t="s">
        <v>26</v>
      </c>
      <c r="D44" s="112">
        <v>31527.418</v>
      </c>
      <c r="E44" s="112">
        <v>0</v>
      </c>
      <c r="F44" s="112">
        <v>0</v>
      </c>
      <c r="G44" s="111">
        <f t="shared" si="5"/>
        <v>31527.418</v>
      </c>
    </row>
    <row r="45" spans="1:7" ht="15.75">
      <c r="A45" s="152"/>
      <c r="B45" s="152"/>
      <c r="C45" s="7" t="s">
        <v>22</v>
      </c>
      <c r="D45" s="112">
        <v>0</v>
      </c>
      <c r="E45" s="112">
        <v>0</v>
      </c>
      <c r="F45" s="112">
        <v>0</v>
      </c>
      <c r="G45" s="111">
        <f t="shared" si="5"/>
        <v>0</v>
      </c>
    </row>
    <row r="46" spans="1:7" ht="15.75">
      <c r="A46" s="152" t="s">
        <v>61</v>
      </c>
      <c r="B46" s="152" t="s">
        <v>64</v>
      </c>
      <c r="C46" s="18" t="s">
        <v>17</v>
      </c>
      <c r="D46" s="111">
        <f>D48</f>
        <v>92172.145</v>
      </c>
      <c r="E46" s="111">
        <f>E48</f>
        <v>44955.597</v>
      </c>
      <c r="F46" s="111">
        <f>F48</f>
        <v>44955.597</v>
      </c>
      <c r="G46" s="111">
        <f t="shared" si="5"/>
        <v>182083.339</v>
      </c>
    </row>
    <row r="47" spans="1:7" ht="15.75">
      <c r="A47" s="152"/>
      <c r="B47" s="152"/>
      <c r="C47" s="7" t="s">
        <v>18</v>
      </c>
      <c r="D47" s="112"/>
      <c r="E47" s="112"/>
      <c r="F47" s="111"/>
      <c r="G47" s="111"/>
    </row>
    <row r="48" spans="1:7" ht="15.75">
      <c r="A48" s="152"/>
      <c r="B48" s="152"/>
      <c r="C48" s="18" t="s">
        <v>128</v>
      </c>
      <c r="D48" s="111">
        <f>SUM(D49:D53)</f>
        <v>92172.145</v>
      </c>
      <c r="E48" s="111">
        <f>SUM(E49:E53)</f>
        <v>44955.597</v>
      </c>
      <c r="F48" s="111">
        <f>SUM(F49:F51)</f>
        <v>44955.597</v>
      </c>
      <c r="G48" s="111">
        <f aca="true" t="shared" si="6" ref="G48:G54">SUM(D48:F48)</f>
        <v>182083.339</v>
      </c>
    </row>
    <row r="49" spans="1:7" ht="15.75">
      <c r="A49" s="152"/>
      <c r="B49" s="152"/>
      <c r="C49" s="7" t="s">
        <v>19</v>
      </c>
      <c r="D49" s="112">
        <v>0</v>
      </c>
      <c r="E49" s="112">
        <v>0</v>
      </c>
      <c r="F49" s="111">
        <v>0</v>
      </c>
      <c r="G49" s="111">
        <f t="shared" si="6"/>
        <v>0</v>
      </c>
    </row>
    <row r="50" spans="1:7" ht="15.75">
      <c r="A50" s="152"/>
      <c r="B50" s="152"/>
      <c r="C50" s="7" t="s">
        <v>23</v>
      </c>
      <c r="D50" s="112">
        <v>0</v>
      </c>
      <c r="E50" s="112">
        <v>0</v>
      </c>
      <c r="F50" s="112">
        <v>0</v>
      </c>
      <c r="G50" s="111">
        <f t="shared" si="6"/>
        <v>0</v>
      </c>
    </row>
    <row r="51" spans="1:7" ht="15.75">
      <c r="A51" s="152"/>
      <c r="B51" s="152"/>
      <c r="C51" s="7" t="s">
        <v>24</v>
      </c>
      <c r="D51" s="112">
        <v>44955.597</v>
      </c>
      <c r="E51" s="112">
        <v>44955.597</v>
      </c>
      <c r="F51" s="112">
        <v>44955.597</v>
      </c>
      <c r="G51" s="111">
        <f t="shared" si="6"/>
        <v>134866.791</v>
      </c>
    </row>
    <row r="52" spans="1:7" ht="15.75">
      <c r="A52" s="152"/>
      <c r="B52" s="152"/>
      <c r="C52" s="7" t="s">
        <v>26</v>
      </c>
      <c r="D52" s="112">
        <v>47216.548</v>
      </c>
      <c r="E52" s="112">
        <v>0</v>
      </c>
      <c r="F52" s="112">
        <v>0</v>
      </c>
      <c r="G52" s="111">
        <f t="shared" si="6"/>
        <v>47216.548</v>
      </c>
    </row>
    <row r="53" spans="1:7" ht="15.75">
      <c r="A53" s="152"/>
      <c r="B53" s="152"/>
      <c r="C53" s="7" t="s">
        <v>22</v>
      </c>
      <c r="D53" s="112">
        <v>0</v>
      </c>
      <c r="E53" s="112">
        <v>0</v>
      </c>
      <c r="F53" s="112">
        <v>0</v>
      </c>
      <c r="G53" s="111">
        <f t="shared" si="6"/>
        <v>0</v>
      </c>
    </row>
    <row r="54" spans="1:7" ht="15.75">
      <c r="A54" s="152" t="s">
        <v>62</v>
      </c>
      <c r="B54" s="152" t="s">
        <v>65</v>
      </c>
      <c r="C54" s="18" t="s">
        <v>17</v>
      </c>
      <c r="D54" s="111">
        <f>D56</f>
        <v>5865.983</v>
      </c>
      <c r="E54" s="111">
        <f>E56</f>
        <v>5865.983</v>
      </c>
      <c r="F54" s="111">
        <f>E54</f>
        <v>5865.983</v>
      </c>
      <c r="G54" s="111">
        <f t="shared" si="6"/>
        <v>17597.949</v>
      </c>
    </row>
    <row r="55" spans="1:7" ht="15.75">
      <c r="A55" s="152"/>
      <c r="B55" s="152"/>
      <c r="C55" s="7" t="s">
        <v>18</v>
      </c>
      <c r="D55" s="112"/>
      <c r="E55" s="112"/>
      <c r="F55" s="111"/>
      <c r="G55" s="111"/>
    </row>
    <row r="56" spans="1:7" ht="15.75">
      <c r="A56" s="152"/>
      <c r="B56" s="152"/>
      <c r="C56" s="18" t="s">
        <v>55</v>
      </c>
      <c r="D56" s="111">
        <f>SUM(D57:D61)</f>
        <v>5865.983</v>
      </c>
      <c r="E56" s="111">
        <f>SUM(E57:E61)</f>
        <v>5865.983</v>
      </c>
      <c r="F56" s="111">
        <f>E56</f>
        <v>5865.983</v>
      </c>
      <c r="G56" s="111">
        <f aca="true" t="shared" si="7" ref="G56:G62">SUM(D56:F56)</f>
        <v>17597.949</v>
      </c>
    </row>
    <row r="57" spans="1:7" ht="15.75">
      <c r="A57" s="152"/>
      <c r="B57" s="152"/>
      <c r="C57" s="7" t="s">
        <v>19</v>
      </c>
      <c r="D57" s="112">
        <v>0</v>
      </c>
      <c r="E57" s="112">
        <v>0</v>
      </c>
      <c r="F57" s="112">
        <v>0</v>
      </c>
      <c r="G57" s="111">
        <f t="shared" si="7"/>
        <v>0</v>
      </c>
    </row>
    <row r="58" spans="1:7" ht="15.75">
      <c r="A58" s="152"/>
      <c r="B58" s="152"/>
      <c r="C58" s="7" t="s">
        <v>23</v>
      </c>
      <c r="D58" s="112">
        <v>338.1</v>
      </c>
      <c r="E58" s="112">
        <v>338.1</v>
      </c>
      <c r="F58" s="112">
        <v>338.1</v>
      </c>
      <c r="G58" s="111">
        <f t="shared" si="7"/>
        <v>1014.3000000000001</v>
      </c>
    </row>
    <row r="59" spans="1:7" ht="15.75">
      <c r="A59" s="152"/>
      <c r="B59" s="152"/>
      <c r="C59" s="7" t="s">
        <v>24</v>
      </c>
      <c r="D59" s="112">
        <v>5527.883</v>
      </c>
      <c r="E59" s="112">
        <v>5527.883</v>
      </c>
      <c r="F59" s="112">
        <v>5527.883</v>
      </c>
      <c r="G59" s="111">
        <f t="shared" si="7"/>
        <v>16583.648999999998</v>
      </c>
    </row>
    <row r="60" spans="1:7" ht="15.75">
      <c r="A60" s="152"/>
      <c r="B60" s="152"/>
      <c r="C60" s="7" t="s">
        <v>26</v>
      </c>
      <c r="D60" s="112">
        <v>0</v>
      </c>
      <c r="E60" s="112">
        <v>0</v>
      </c>
      <c r="F60" s="112">
        <v>0</v>
      </c>
      <c r="G60" s="111">
        <f t="shared" si="7"/>
        <v>0</v>
      </c>
    </row>
    <row r="61" spans="1:7" ht="15.75">
      <c r="A61" s="152"/>
      <c r="B61" s="152"/>
      <c r="C61" s="7" t="s">
        <v>22</v>
      </c>
      <c r="D61" s="112">
        <v>0</v>
      </c>
      <c r="E61" s="112">
        <v>0</v>
      </c>
      <c r="F61" s="112">
        <v>0</v>
      </c>
      <c r="G61" s="111">
        <f t="shared" si="7"/>
        <v>0</v>
      </c>
    </row>
    <row r="62" spans="1:7" ht="15.75">
      <c r="A62" s="152" t="s">
        <v>63</v>
      </c>
      <c r="B62" s="152" t="s">
        <v>185</v>
      </c>
      <c r="C62" s="18" t="s">
        <v>17</v>
      </c>
      <c r="D62" s="111">
        <f>D64+D70</f>
        <v>114014.916</v>
      </c>
      <c r="E62" s="111">
        <f>E64+E70</f>
        <v>95714.916</v>
      </c>
      <c r="F62" s="111">
        <f>F64+F70</f>
        <v>95714.916</v>
      </c>
      <c r="G62" s="111">
        <f t="shared" si="7"/>
        <v>305444.748</v>
      </c>
    </row>
    <row r="63" spans="1:7" ht="15.75">
      <c r="A63" s="152"/>
      <c r="B63" s="152"/>
      <c r="C63" s="7" t="s">
        <v>18</v>
      </c>
      <c r="D63" s="112"/>
      <c r="E63" s="112"/>
      <c r="F63" s="111"/>
      <c r="G63" s="111"/>
    </row>
    <row r="64" spans="1:7" ht="15.75">
      <c r="A64" s="152"/>
      <c r="B64" s="152"/>
      <c r="C64" s="18" t="s">
        <v>276</v>
      </c>
      <c r="D64" s="111">
        <f>SUM(D65:D69)</f>
        <v>7800</v>
      </c>
      <c r="E64" s="111">
        <f>SUM(E65:E69)</f>
        <v>0</v>
      </c>
      <c r="F64" s="111">
        <f>SUM(F65:F69)</f>
        <v>0</v>
      </c>
      <c r="G64" s="111">
        <f aca="true" t="shared" si="8" ref="G64:G75">SUM(D64:F64)</f>
        <v>7800</v>
      </c>
    </row>
    <row r="65" spans="1:7" ht="15.75">
      <c r="A65" s="152"/>
      <c r="B65" s="152"/>
      <c r="C65" s="7" t="s">
        <v>19</v>
      </c>
      <c r="D65" s="112">
        <v>0</v>
      </c>
      <c r="E65" s="112">
        <v>0</v>
      </c>
      <c r="F65" s="112">
        <v>0</v>
      </c>
      <c r="G65" s="111">
        <f t="shared" si="8"/>
        <v>0</v>
      </c>
    </row>
    <row r="66" spans="1:7" ht="15.75">
      <c r="A66" s="152"/>
      <c r="B66" s="152"/>
      <c r="C66" s="7" t="s">
        <v>23</v>
      </c>
      <c r="D66" s="112">
        <v>0</v>
      </c>
      <c r="E66" s="112">
        <v>0</v>
      </c>
      <c r="F66" s="112">
        <v>0</v>
      </c>
      <c r="G66" s="111">
        <f t="shared" si="8"/>
        <v>0</v>
      </c>
    </row>
    <row r="67" spans="1:7" ht="15.75">
      <c r="A67" s="152"/>
      <c r="B67" s="152"/>
      <c r="C67" s="7" t="s">
        <v>24</v>
      </c>
      <c r="D67" s="112">
        <v>7800</v>
      </c>
      <c r="E67" s="112">
        <v>0</v>
      </c>
      <c r="F67" s="112">
        <v>0</v>
      </c>
      <c r="G67" s="111">
        <f t="shared" si="8"/>
        <v>7800</v>
      </c>
    </row>
    <row r="68" spans="1:7" ht="15.75">
      <c r="A68" s="152"/>
      <c r="B68" s="152"/>
      <c r="C68" s="7" t="s">
        <v>26</v>
      </c>
      <c r="D68" s="112">
        <v>0</v>
      </c>
      <c r="E68" s="112">
        <v>0</v>
      </c>
      <c r="F68" s="112">
        <v>0</v>
      </c>
      <c r="G68" s="111">
        <f t="shared" si="8"/>
        <v>0</v>
      </c>
    </row>
    <row r="69" spans="1:7" ht="15.75">
      <c r="A69" s="152"/>
      <c r="B69" s="152"/>
      <c r="C69" s="7" t="s">
        <v>22</v>
      </c>
      <c r="D69" s="112">
        <v>0</v>
      </c>
      <c r="E69" s="112">
        <v>0</v>
      </c>
      <c r="F69" s="112">
        <v>0</v>
      </c>
      <c r="G69" s="111">
        <f t="shared" si="8"/>
        <v>0</v>
      </c>
    </row>
    <row r="70" spans="1:7" ht="15.75">
      <c r="A70" s="152"/>
      <c r="B70" s="152"/>
      <c r="C70" s="18" t="s">
        <v>128</v>
      </c>
      <c r="D70" s="111">
        <f>SUM(D71:D75)</f>
        <v>106214.916</v>
      </c>
      <c r="E70" s="111">
        <f>SUM(E71:E75)</f>
        <v>95714.916</v>
      </c>
      <c r="F70" s="111">
        <f>SUM(F71:F75)</f>
        <v>95714.916</v>
      </c>
      <c r="G70" s="111">
        <f t="shared" si="8"/>
        <v>297644.748</v>
      </c>
    </row>
    <row r="71" spans="1:7" ht="15.75">
      <c r="A71" s="152"/>
      <c r="B71" s="152"/>
      <c r="C71" s="7" t="s">
        <v>19</v>
      </c>
      <c r="D71" s="112">
        <v>0</v>
      </c>
      <c r="E71" s="112">
        <v>0</v>
      </c>
      <c r="F71" s="112">
        <v>0</v>
      </c>
      <c r="G71" s="111">
        <f t="shared" si="8"/>
        <v>0</v>
      </c>
    </row>
    <row r="72" spans="1:7" ht="15.75">
      <c r="A72" s="152"/>
      <c r="B72" s="152"/>
      <c r="C72" s="7" t="s">
        <v>23</v>
      </c>
      <c r="D72" s="112">
        <v>0</v>
      </c>
      <c r="E72" s="112">
        <v>0</v>
      </c>
      <c r="F72" s="112">
        <v>0</v>
      </c>
      <c r="G72" s="111">
        <f t="shared" si="8"/>
        <v>0</v>
      </c>
    </row>
    <row r="73" spans="1:7" ht="15.75">
      <c r="A73" s="152"/>
      <c r="B73" s="152"/>
      <c r="C73" s="7" t="s">
        <v>24</v>
      </c>
      <c r="D73" s="112">
        <v>106214.916</v>
      </c>
      <c r="E73" s="112">
        <v>95714.916</v>
      </c>
      <c r="F73" s="112">
        <v>95714.916</v>
      </c>
      <c r="G73" s="111">
        <f t="shared" si="8"/>
        <v>297644.748</v>
      </c>
    </row>
    <row r="74" spans="1:7" ht="15.75">
      <c r="A74" s="152"/>
      <c r="B74" s="152"/>
      <c r="C74" s="7" t="s">
        <v>26</v>
      </c>
      <c r="D74" s="112">
        <v>0</v>
      </c>
      <c r="E74" s="112">
        <v>0</v>
      </c>
      <c r="F74" s="112">
        <v>0</v>
      </c>
      <c r="G74" s="111">
        <f t="shared" si="8"/>
        <v>0</v>
      </c>
    </row>
    <row r="75" spans="1:7" ht="15.75">
      <c r="A75" s="152"/>
      <c r="B75" s="152"/>
      <c r="C75" s="7" t="s">
        <v>22</v>
      </c>
      <c r="D75" s="112">
        <v>0</v>
      </c>
      <c r="E75" s="112">
        <v>0</v>
      </c>
      <c r="F75" s="112">
        <v>0</v>
      </c>
      <c r="G75" s="111">
        <f t="shared" si="8"/>
        <v>0</v>
      </c>
    </row>
    <row r="76" spans="1:7" ht="15.75">
      <c r="A76" s="8"/>
      <c r="B76" s="8"/>
      <c r="C76" s="5"/>
      <c r="D76" s="30"/>
      <c r="E76" s="30"/>
      <c r="F76" s="30"/>
      <c r="G76" s="30"/>
    </row>
    <row r="77" spans="1:7" ht="15.75" hidden="1">
      <c r="A77" s="3" t="s">
        <v>66</v>
      </c>
      <c r="C77" s="15"/>
      <c r="E77" s="253" t="s">
        <v>67</v>
      </c>
      <c r="F77" s="253"/>
      <c r="G77" s="253"/>
    </row>
    <row r="78" spans="3:7" ht="15.75" hidden="1">
      <c r="C78" s="1" t="s">
        <v>27</v>
      </c>
      <c r="E78" s="254" t="s">
        <v>28</v>
      </c>
      <c r="F78" s="254"/>
      <c r="G78" s="254"/>
    </row>
    <row r="79" spans="1:31" s="4" customFormat="1" ht="15.75">
      <c r="A79" s="1"/>
      <c r="B79" s="1"/>
      <c r="C79" s="1"/>
      <c r="D79" s="29"/>
      <c r="E79" s="29"/>
      <c r="F79" s="29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4" customFormat="1" ht="15.75">
      <c r="A80" s="13"/>
      <c r="B80" s="13"/>
      <c r="C80" s="13"/>
      <c r="D80" s="29"/>
      <c r="E80" s="29"/>
      <c r="F80" s="29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4" customFormat="1" ht="15.75">
      <c r="A81" s="255"/>
      <c r="B81" s="255"/>
      <c r="C81" s="255"/>
      <c r="D81" s="29"/>
      <c r="E81" s="29"/>
      <c r="F81" s="29"/>
      <c r="G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4" customFormat="1" ht="15.75" customHeight="1">
      <c r="A82" s="255"/>
      <c r="B82" s="255"/>
      <c r="C82" s="255"/>
      <c r="D82" s="29"/>
      <c r="E82" s="29"/>
      <c r="F82" s="29"/>
      <c r="G82" s="29"/>
      <c r="H82" s="151"/>
      <c r="I82" s="15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4" customFormat="1" ht="15.75">
      <c r="A83" s="14"/>
      <c r="B83" s="13"/>
      <c r="C83" s="13"/>
      <c r="D83" s="29"/>
      <c r="E83" s="29"/>
      <c r="F83" s="29"/>
      <c r="G83" s="29"/>
      <c r="H83" s="151"/>
      <c r="I83" s="15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4" customFormat="1" ht="15.75">
      <c r="A84" s="13"/>
      <c r="B84" s="13"/>
      <c r="C84" s="13"/>
      <c r="D84" s="29"/>
      <c r="E84" s="29"/>
      <c r="F84" s="29"/>
      <c r="G84" s="2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</sheetData>
  <sheetProtection/>
  <mergeCells count="28">
    <mergeCell ref="D1:G1"/>
    <mergeCell ref="A4:G4"/>
    <mergeCell ref="A5:G5"/>
    <mergeCell ref="A6:G6"/>
    <mergeCell ref="A7:G7"/>
    <mergeCell ref="D2:G2"/>
    <mergeCell ref="A8:G8"/>
    <mergeCell ref="A9:G9"/>
    <mergeCell ref="A11:A12"/>
    <mergeCell ref="B11:B12"/>
    <mergeCell ref="C11:C12"/>
    <mergeCell ref="D11:G11"/>
    <mergeCell ref="A54:A61"/>
    <mergeCell ref="B54:B61"/>
    <mergeCell ref="A62:A75"/>
    <mergeCell ref="B62:B75"/>
    <mergeCell ref="A13:A37"/>
    <mergeCell ref="B13:B37"/>
    <mergeCell ref="A38:A45"/>
    <mergeCell ref="B38:B45"/>
    <mergeCell ref="A46:A53"/>
    <mergeCell ref="B46:B53"/>
    <mergeCell ref="E77:G77"/>
    <mergeCell ref="E78:G78"/>
    <mergeCell ref="A81:C81"/>
    <mergeCell ref="A82:C82"/>
    <mergeCell ref="H82:I82"/>
    <mergeCell ref="H83:I83"/>
  </mergeCells>
  <printOptions/>
  <pageMargins left="0.25" right="0.25" top="0.75" bottom="0.75" header="0.3" footer="0.3"/>
  <pageSetup fitToHeight="0" fitToWidth="1" horizontalDpi="600" verticalDpi="600" orientation="landscape" paperSize="9" scale="8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9" width="11.00390625" style="0" customWidth="1"/>
  </cols>
  <sheetData>
    <row r="1" spans="5:10" ht="15.75" customHeight="1">
      <c r="E1" s="150" t="s">
        <v>198</v>
      </c>
      <c r="F1" s="150"/>
      <c r="G1" s="150"/>
      <c r="H1" s="150"/>
      <c r="I1" s="150"/>
      <c r="J1" s="6"/>
    </row>
    <row r="2" spans="5:11" ht="71.25" customHeight="1">
      <c r="E2" s="62" t="s">
        <v>199</v>
      </c>
      <c r="F2" s="158" t="s">
        <v>199</v>
      </c>
      <c r="G2" s="158"/>
      <c r="H2" s="158"/>
      <c r="I2" s="158"/>
      <c r="J2" s="62"/>
      <c r="K2" s="62"/>
    </row>
    <row r="3" spans="5:11" ht="12.75" customHeight="1">
      <c r="E3" s="59"/>
      <c r="F3" s="59"/>
      <c r="G3" s="59"/>
      <c r="H3" s="59"/>
      <c r="I3" s="59"/>
      <c r="J3" s="62"/>
      <c r="K3" s="62"/>
    </row>
    <row r="4" spans="1:9" ht="15.75">
      <c r="A4" s="159" t="s">
        <v>200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160" t="s">
        <v>0</v>
      </c>
      <c r="B6" s="160" t="s">
        <v>201</v>
      </c>
      <c r="C6" s="160" t="s">
        <v>202</v>
      </c>
      <c r="D6" s="160" t="s">
        <v>203</v>
      </c>
      <c r="E6" s="162" t="s">
        <v>204</v>
      </c>
      <c r="F6" s="163"/>
      <c r="G6" s="163"/>
      <c r="H6" s="163"/>
      <c r="I6" s="164"/>
    </row>
    <row r="7" spans="1:9" ht="15.75">
      <c r="A7" s="161"/>
      <c r="B7" s="161"/>
      <c r="C7" s="161"/>
      <c r="D7" s="161"/>
      <c r="E7" s="2" t="s">
        <v>205</v>
      </c>
      <c r="F7" s="2" t="s">
        <v>86</v>
      </c>
      <c r="G7" s="2" t="s">
        <v>87</v>
      </c>
      <c r="H7" s="2" t="s">
        <v>117</v>
      </c>
      <c r="I7" s="2" t="s">
        <v>272</v>
      </c>
    </row>
    <row r="8" spans="1:9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</row>
    <row r="9" spans="1:9" ht="15.75">
      <c r="A9" s="2">
        <v>1</v>
      </c>
      <c r="B9" s="166" t="s">
        <v>206</v>
      </c>
      <c r="C9" s="167"/>
      <c r="D9" s="167"/>
      <c r="E9" s="167"/>
      <c r="F9" s="167"/>
      <c r="G9" s="167"/>
      <c r="H9" s="167"/>
      <c r="I9" s="168"/>
    </row>
    <row r="10" spans="1:9" ht="15.75">
      <c r="A10" s="2">
        <v>2</v>
      </c>
      <c r="B10" s="166" t="s">
        <v>207</v>
      </c>
      <c r="C10" s="167"/>
      <c r="D10" s="167"/>
      <c r="E10" s="167"/>
      <c r="F10" s="167"/>
      <c r="G10" s="167"/>
      <c r="H10" s="167"/>
      <c r="I10" s="168"/>
    </row>
    <row r="11" spans="1:9" ht="110.25">
      <c r="A11" s="2">
        <v>3</v>
      </c>
      <c r="B11" s="7" t="s">
        <v>208</v>
      </c>
      <c r="C11" s="2" t="s">
        <v>209</v>
      </c>
      <c r="D11" s="2" t="s">
        <v>210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</row>
    <row r="12" spans="1:9" ht="15.75">
      <c r="A12" s="2">
        <v>4</v>
      </c>
      <c r="B12" s="166" t="s">
        <v>211</v>
      </c>
      <c r="C12" s="167"/>
      <c r="D12" s="167"/>
      <c r="E12" s="167"/>
      <c r="F12" s="167"/>
      <c r="G12" s="167"/>
      <c r="H12" s="167"/>
      <c r="I12" s="168"/>
    </row>
    <row r="13" spans="1:10" ht="63">
      <c r="A13" s="2">
        <v>5</v>
      </c>
      <c r="B13" s="7" t="s">
        <v>212</v>
      </c>
      <c r="C13" s="2" t="s">
        <v>213</v>
      </c>
      <c r="D13" s="2" t="s">
        <v>214</v>
      </c>
      <c r="E13" s="113">
        <v>19002</v>
      </c>
      <c r="F13" s="117">
        <v>20700.3</v>
      </c>
      <c r="G13" s="117">
        <v>21252.1</v>
      </c>
      <c r="H13" s="117">
        <v>21238.2</v>
      </c>
      <c r="I13" s="117">
        <v>21601.4333333333</v>
      </c>
      <c r="J13" s="114"/>
    </row>
    <row r="14" spans="1:10" ht="78.75">
      <c r="A14" s="2">
        <v>6</v>
      </c>
      <c r="B14" s="7" t="s">
        <v>215</v>
      </c>
      <c r="C14" s="2" t="s">
        <v>213</v>
      </c>
      <c r="D14" s="2" t="s">
        <v>210</v>
      </c>
      <c r="E14" s="113"/>
      <c r="F14" s="117">
        <v>598.9</v>
      </c>
      <c r="G14" s="117">
        <v>611.389</v>
      </c>
      <c r="H14" s="117">
        <v>615</v>
      </c>
      <c r="I14" s="117">
        <v>624.529666666667</v>
      </c>
      <c r="J14" s="114"/>
    </row>
    <row r="15" spans="1:9" ht="15.75">
      <c r="A15" s="2">
        <v>7</v>
      </c>
      <c r="B15" s="169" t="s">
        <v>216</v>
      </c>
      <c r="C15" s="169"/>
      <c r="D15" s="169"/>
      <c r="E15" s="169"/>
      <c r="F15" s="169"/>
      <c r="G15" s="169"/>
      <c r="H15" s="169"/>
      <c r="I15" s="169"/>
    </row>
    <row r="16" spans="1:9" ht="78.75">
      <c r="A16" s="2">
        <v>8</v>
      </c>
      <c r="B16" s="7" t="s">
        <v>217</v>
      </c>
      <c r="C16" s="2" t="s">
        <v>209</v>
      </c>
      <c r="D16" s="2" t="s">
        <v>218</v>
      </c>
      <c r="E16" s="28">
        <v>22.9</v>
      </c>
      <c r="F16" s="49">
        <v>26.6</v>
      </c>
      <c r="G16" s="49">
        <v>26.7</v>
      </c>
      <c r="H16" s="49">
        <v>26.7</v>
      </c>
      <c r="I16" s="49">
        <v>26.8</v>
      </c>
    </row>
    <row r="17" spans="1:9" ht="15.75">
      <c r="A17" s="5"/>
      <c r="B17" s="8"/>
      <c r="C17" s="5"/>
      <c r="D17" s="5"/>
      <c r="E17" s="5"/>
      <c r="F17" s="5"/>
      <c r="G17" s="5"/>
      <c r="H17" s="5"/>
      <c r="I17" s="5"/>
    </row>
    <row r="18" spans="1:9" ht="15.75" customHeight="1" hidden="1">
      <c r="A18" s="115" t="s">
        <v>219</v>
      </c>
      <c r="C18" s="6"/>
      <c r="D18" s="115" t="s">
        <v>67</v>
      </c>
      <c r="E18" s="1"/>
      <c r="F18" s="1"/>
      <c r="G18" s="1"/>
      <c r="H18" s="1"/>
      <c r="I18" s="1"/>
    </row>
    <row r="19" spans="1:9" ht="15.75" hidden="1">
      <c r="A19" s="150"/>
      <c r="B19" s="150"/>
      <c r="C19" s="150"/>
      <c r="D19" s="1"/>
      <c r="E19" s="1"/>
      <c r="F19" s="151"/>
      <c r="G19" s="151"/>
      <c r="H19" s="151"/>
      <c r="I19" s="151"/>
    </row>
    <row r="20" spans="1:9" ht="15.75">
      <c r="A20" s="3"/>
      <c r="B20" s="3"/>
      <c r="C20" s="3"/>
      <c r="D20" s="1"/>
      <c r="E20" s="1"/>
      <c r="F20" s="1"/>
      <c r="G20" s="1"/>
      <c r="H20" s="1"/>
      <c r="I20" s="1"/>
    </row>
    <row r="21" spans="1:9" ht="15.75">
      <c r="A21" s="5"/>
      <c r="B21" s="8"/>
      <c r="C21" s="5"/>
      <c r="D21" s="5"/>
      <c r="E21" s="5"/>
      <c r="F21" s="5"/>
      <c r="G21" s="5"/>
      <c r="H21" s="5"/>
      <c r="I21" s="5"/>
    </row>
    <row r="22" spans="1:10" ht="15.75">
      <c r="A22" s="12"/>
      <c r="B22" s="12"/>
      <c r="C22" s="12"/>
      <c r="D22" s="5"/>
      <c r="E22" s="5"/>
      <c r="F22" s="5"/>
      <c r="G22" s="5"/>
      <c r="H22" s="5"/>
      <c r="I22" s="5"/>
      <c r="J22" s="116"/>
    </row>
    <row r="23" spans="1:10" ht="15.75">
      <c r="A23" s="12"/>
      <c r="B23" s="12"/>
      <c r="C23" s="12"/>
      <c r="D23" s="5"/>
      <c r="E23" s="5"/>
      <c r="F23" s="5"/>
      <c r="G23" s="5"/>
      <c r="H23" s="5"/>
      <c r="I23" s="5"/>
      <c r="J23" s="116"/>
    </row>
    <row r="24" spans="1:10" ht="15.75">
      <c r="A24" s="12"/>
      <c r="B24" s="12"/>
      <c r="C24" s="12"/>
      <c r="D24" s="5"/>
      <c r="E24" s="5"/>
      <c r="F24" s="165"/>
      <c r="G24" s="165"/>
      <c r="H24" s="165"/>
      <c r="I24" s="165"/>
      <c r="J24" s="116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116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116"/>
    </row>
    <row r="27" spans="1:10" ht="15.75">
      <c r="A27" s="5"/>
      <c r="B27" s="5"/>
      <c r="C27" s="5" t="s">
        <v>124</v>
      </c>
      <c r="D27" s="5"/>
      <c r="E27" s="5"/>
      <c r="F27" s="5"/>
      <c r="G27" s="5"/>
      <c r="H27" s="5"/>
      <c r="I27" s="5"/>
      <c r="J27" s="116"/>
    </row>
    <row r="28" spans="1:10" ht="15.75">
      <c r="A28" s="5"/>
      <c r="B28" s="8"/>
      <c r="C28" s="5"/>
      <c r="D28" s="5"/>
      <c r="E28" s="5"/>
      <c r="F28" s="5"/>
      <c r="G28" s="5"/>
      <c r="H28" s="5"/>
      <c r="I28" s="5"/>
      <c r="J28" s="116"/>
    </row>
    <row r="29" spans="1:10" ht="15.75">
      <c r="A29" s="5"/>
      <c r="B29" s="8"/>
      <c r="C29" s="5"/>
      <c r="D29" s="5"/>
      <c r="E29" s="5"/>
      <c r="F29" s="5"/>
      <c r="G29" s="5"/>
      <c r="H29" s="5"/>
      <c r="I29" s="5"/>
      <c r="J29" s="116"/>
    </row>
    <row r="30" spans="1:10" ht="15.75">
      <c r="A30" s="5"/>
      <c r="B30" s="8"/>
      <c r="C30" s="5"/>
      <c r="D30" s="5"/>
      <c r="E30" s="5"/>
      <c r="F30" s="5"/>
      <c r="G30" s="5"/>
      <c r="H30" s="5"/>
      <c r="I30" s="5"/>
      <c r="J30" s="116"/>
    </row>
    <row r="31" spans="1:10" ht="15.75">
      <c r="A31" s="5"/>
      <c r="B31" s="8"/>
      <c r="C31" s="5"/>
      <c r="D31" s="5"/>
      <c r="E31" s="5"/>
      <c r="F31" s="5"/>
      <c r="G31" s="5"/>
      <c r="H31" s="5"/>
      <c r="I31" s="5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</sheetData>
  <sheetProtection/>
  <mergeCells count="15">
    <mergeCell ref="F24:I24"/>
    <mergeCell ref="B9:I9"/>
    <mergeCell ref="B10:I10"/>
    <mergeCell ref="B12:I12"/>
    <mergeCell ref="B15:I15"/>
    <mergeCell ref="A19:C19"/>
    <mergeCell ref="F19:I19"/>
    <mergeCell ref="E1:I1"/>
    <mergeCell ref="F2:I2"/>
    <mergeCell ref="A4:I4"/>
    <mergeCell ref="A6:A7"/>
    <mergeCell ref="B6:B7"/>
    <mergeCell ref="C6:C7"/>
    <mergeCell ref="D6:D7"/>
    <mergeCell ref="E6:I6"/>
  </mergeCells>
  <printOptions/>
  <pageMargins left="0.8267716535433072" right="0.27" top="0.31496062992125984" bottom="0.2755905511811024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">
      <selection activeCell="H7" sqref="H7:K7"/>
    </sheetView>
  </sheetViews>
  <sheetFormatPr defaultColWidth="9.140625" defaultRowHeight="12.75"/>
  <cols>
    <col min="1" max="1" width="7.421875" style="60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10" width="16.140625" style="35" customWidth="1"/>
    <col min="11" max="11" width="16.57421875" style="35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spans="1:15" ht="18.75" customHeight="1">
      <c r="A1" s="4"/>
      <c r="B1" s="4"/>
      <c r="C1" s="4"/>
      <c r="D1" s="4"/>
      <c r="E1" s="4"/>
      <c r="F1" s="4"/>
      <c r="G1" s="4"/>
      <c r="H1" s="6"/>
      <c r="I1" s="158" t="s">
        <v>116</v>
      </c>
      <c r="J1" s="158"/>
      <c r="K1" s="158"/>
      <c r="L1" s="158"/>
      <c r="M1" s="62"/>
      <c r="N1" s="62"/>
      <c r="O1" s="62"/>
    </row>
    <row r="2" spans="1:15" ht="34.5" customHeight="1">
      <c r="A2" s="4"/>
      <c r="B2" s="4"/>
      <c r="C2" s="4"/>
      <c r="D2" s="4"/>
      <c r="E2" s="4"/>
      <c r="F2" s="4"/>
      <c r="G2" s="4"/>
      <c r="H2" s="4"/>
      <c r="I2" s="171" t="s">
        <v>143</v>
      </c>
      <c r="J2" s="171"/>
      <c r="K2" s="171"/>
      <c r="L2" s="171"/>
      <c r="M2" s="62"/>
      <c r="N2" s="62"/>
      <c r="O2" s="62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2"/>
      <c r="N3" s="62"/>
      <c r="O3" s="62"/>
    </row>
    <row r="4" spans="1:12" ht="18.75">
      <c r="A4" s="170" t="s">
        <v>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31.5" customHeight="1">
      <c r="A6" s="175" t="s">
        <v>0</v>
      </c>
      <c r="B6" s="174" t="s">
        <v>1</v>
      </c>
      <c r="C6" s="174" t="s">
        <v>2</v>
      </c>
      <c r="D6" s="179" t="s">
        <v>3</v>
      </c>
      <c r="E6" s="179"/>
      <c r="F6" s="179"/>
      <c r="G6" s="179"/>
      <c r="H6" s="177" t="s">
        <v>144</v>
      </c>
      <c r="I6" s="177"/>
      <c r="J6" s="177"/>
      <c r="K6" s="178"/>
      <c r="L6" s="174" t="s">
        <v>14</v>
      </c>
      <c r="M6" s="11"/>
      <c r="N6" s="11"/>
    </row>
    <row r="7" spans="1:14" ht="31.5">
      <c r="A7" s="176"/>
      <c r="B7" s="174"/>
      <c r="C7" s="174"/>
      <c r="D7" s="57" t="s">
        <v>4</v>
      </c>
      <c r="E7" s="57" t="s">
        <v>5</v>
      </c>
      <c r="F7" s="57" t="s">
        <v>6</v>
      </c>
      <c r="G7" s="57" t="s">
        <v>7</v>
      </c>
      <c r="H7" s="141" t="s">
        <v>87</v>
      </c>
      <c r="I7" s="141" t="s">
        <v>117</v>
      </c>
      <c r="J7" s="85" t="s">
        <v>272</v>
      </c>
      <c r="K7" s="43" t="s">
        <v>273</v>
      </c>
      <c r="L7" s="174"/>
      <c r="N7" s="10" t="s">
        <v>124</v>
      </c>
    </row>
    <row r="8" spans="1:13" ht="47.25">
      <c r="A8" s="56">
        <v>1</v>
      </c>
      <c r="B8" s="50" t="s">
        <v>120</v>
      </c>
      <c r="C8" s="51" t="s">
        <v>25</v>
      </c>
      <c r="D8" s="52" t="s">
        <v>25</v>
      </c>
      <c r="E8" s="52" t="s">
        <v>25</v>
      </c>
      <c r="F8" s="52" t="s">
        <v>25</v>
      </c>
      <c r="G8" s="52" t="s">
        <v>25</v>
      </c>
      <c r="H8" s="66">
        <f>H9+H12+H36</f>
        <v>78825.403</v>
      </c>
      <c r="I8" s="66">
        <f>I9+I12+I36</f>
        <v>47297.985</v>
      </c>
      <c r="J8" s="66">
        <f>J9+J12+J36</f>
        <v>47279.885</v>
      </c>
      <c r="K8" s="66">
        <f aca="true" t="shared" si="0" ref="K8:K13">SUM(H8:J8)</f>
        <v>173403.27300000002</v>
      </c>
      <c r="L8" s="58" t="s">
        <v>25</v>
      </c>
      <c r="M8" s="93"/>
    </row>
    <row r="9" spans="1:12" s="38" customFormat="1" ht="31.5">
      <c r="A9" s="56">
        <v>2</v>
      </c>
      <c r="B9" s="54" t="s">
        <v>137</v>
      </c>
      <c r="C9" s="51" t="s">
        <v>25</v>
      </c>
      <c r="D9" s="52" t="s">
        <v>25</v>
      </c>
      <c r="E9" s="52" t="s">
        <v>25</v>
      </c>
      <c r="F9" s="52" t="s">
        <v>25</v>
      </c>
      <c r="G9" s="52" t="s">
        <v>25</v>
      </c>
      <c r="H9" s="67">
        <f>H11</f>
        <v>0</v>
      </c>
      <c r="I9" s="66">
        <f>I11</f>
        <v>0</v>
      </c>
      <c r="J9" s="66">
        <f>J11</f>
        <v>0</v>
      </c>
      <c r="K9" s="66">
        <f t="shared" si="0"/>
        <v>0</v>
      </c>
      <c r="L9" s="58" t="s">
        <v>25</v>
      </c>
    </row>
    <row r="10" spans="1:12" ht="31.5">
      <c r="A10" s="180">
        <v>3</v>
      </c>
      <c r="B10" s="186" t="s">
        <v>31</v>
      </c>
      <c r="C10" s="40" t="s">
        <v>128</v>
      </c>
      <c r="D10" s="55" t="s">
        <v>33</v>
      </c>
      <c r="E10" s="55" t="s">
        <v>34</v>
      </c>
      <c r="F10" s="48" t="s">
        <v>142</v>
      </c>
      <c r="G10" s="55" t="s">
        <v>33</v>
      </c>
      <c r="H10" s="45">
        <v>0</v>
      </c>
      <c r="I10" s="64">
        <f>H10</f>
        <v>0</v>
      </c>
      <c r="J10" s="64">
        <f>I10</f>
        <v>0</v>
      </c>
      <c r="K10" s="64">
        <f t="shared" si="0"/>
        <v>0</v>
      </c>
      <c r="L10" s="204" t="s">
        <v>59</v>
      </c>
    </row>
    <row r="11" spans="1:12" ht="15.75">
      <c r="A11" s="181"/>
      <c r="B11" s="187"/>
      <c r="C11" s="183" t="s">
        <v>41</v>
      </c>
      <c r="D11" s="184"/>
      <c r="E11" s="184"/>
      <c r="F11" s="184"/>
      <c r="G11" s="185"/>
      <c r="H11" s="45">
        <f>SUM(H10)</f>
        <v>0</v>
      </c>
      <c r="I11" s="45">
        <f>SUM(I10)</f>
        <v>0</v>
      </c>
      <c r="J11" s="45">
        <f>SUM(J10)</f>
        <v>0</v>
      </c>
      <c r="K11" s="64">
        <f t="shared" si="0"/>
        <v>0</v>
      </c>
      <c r="L11" s="205"/>
    </row>
    <row r="12" spans="1:15" s="38" customFormat="1" ht="15.75">
      <c r="A12" s="56">
        <v>4</v>
      </c>
      <c r="B12" s="54" t="s">
        <v>138</v>
      </c>
      <c r="C12" s="51" t="s">
        <v>25</v>
      </c>
      <c r="D12" s="52" t="s">
        <v>25</v>
      </c>
      <c r="E12" s="52" t="s">
        <v>25</v>
      </c>
      <c r="F12" s="52" t="s">
        <v>25</v>
      </c>
      <c r="G12" s="52" t="s">
        <v>25</v>
      </c>
      <c r="H12" s="67">
        <f>H22+H24+H26+H31+H33+H35</f>
        <v>53492.654</v>
      </c>
      <c r="I12" s="67">
        <f>I22+I24+I26+I31+I33+I35</f>
        <v>36714.958</v>
      </c>
      <c r="J12" s="67">
        <f>J22+J24+J26+J31+J33+J35</f>
        <v>36696.858</v>
      </c>
      <c r="K12" s="66">
        <f t="shared" si="0"/>
        <v>126904.47</v>
      </c>
      <c r="L12" s="53" t="s">
        <v>25</v>
      </c>
      <c r="O12" s="94"/>
    </row>
    <row r="13" spans="1:12" ht="15.75" customHeight="1">
      <c r="A13" s="180">
        <v>5</v>
      </c>
      <c r="B13" s="188" t="s">
        <v>32</v>
      </c>
      <c r="C13" s="172" t="s">
        <v>128</v>
      </c>
      <c r="D13" s="173" t="s">
        <v>33</v>
      </c>
      <c r="E13" s="173" t="s">
        <v>34</v>
      </c>
      <c r="F13" s="182" t="s">
        <v>127</v>
      </c>
      <c r="G13" s="55" t="s">
        <v>35</v>
      </c>
      <c r="H13" s="45">
        <v>22125.852</v>
      </c>
      <c r="I13" s="45">
        <v>22125.852</v>
      </c>
      <c r="J13" s="45">
        <v>22125.852</v>
      </c>
      <c r="K13" s="64">
        <f t="shared" si="0"/>
        <v>66377.556</v>
      </c>
      <c r="L13" s="197" t="s">
        <v>190</v>
      </c>
    </row>
    <row r="14" spans="1:14" ht="15.75">
      <c r="A14" s="190"/>
      <c r="B14" s="188"/>
      <c r="C14" s="172"/>
      <c r="D14" s="173"/>
      <c r="E14" s="173"/>
      <c r="F14" s="182"/>
      <c r="G14" s="55" t="s">
        <v>36</v>
      </c>
      <c r="H14" s="45">
        <v>663.455</v>
      </c>
      <c r="I14" s="45">
        <v>663.455</v>
      </c>
      <c r="J14" s="45">
        <v>663.455</v>
      </c>
      <c r="K14" s="64">
        <f aca="true" t="shared" si="1" ref="K14:K37">SUM(H14:J14)</f>
        <v>1990.3650000000002</v>
      </c>
      <c r="L14" s="197"/>
      <c r="N14" s="93"/>
    </row>
    <row r="15" spans="1:12" ht="15.75" customHeight="1">
      <c r="A15" s="190"/>
      <c r="B15" s="188"/>
      <c r="C15" s="172"/>
      <c r="D15" s="173"/>
      <c r="E15" s="173"/>
      <c r="F15" s="182"/>
      <c r="G15" s="55" t="s">
        <v>84</v>
      </c>
      <c r="H15" s="45">
        <v>6682.121</v>
      </c>
      <c r="I15" s="45">
        <v>6682.121</v>
      </c>
      <c r="J15" s="45">
        <v>6682.121</v>
      </c>
      <c r="K15" s="64">
        <f t="shared" si="1"/>
        <v>20046.363</v>
      </c>
      <c r="L15" s="197"/>
    </row>
    <row r="16" spans="1:15" ht="15.75">
      <c r="A16" s="190"/>
      <c r="B16" s="188"/>
      <c r="C16" s="172"/>
      <c r="D16" s="173"/>
      <c r="E16" s="173"/>
      <c r="F16" s="182"/>
      <c r="G16" s="55" t="s">
        <v>33</v>
      </c>
      <c r="H16" s="45">
        <v>6568.989</v>
      </c>
      <c r="I16" s="45">
        <v>6568.989</v>
      </c>
      <c r="J16" s="45">
        <v>6568.989</v>
      </c>
      <c r="K16" s="64">
        <f t="shared" si="1"/>
        <v>19706.966999999997</v>
      </c>
      <c r="L16" s="197"/>
      <c r="O16" s="93"/>
    </row>
    <row r="17" spans="1:14" ht="15.75">
      <c r="A17" s="190"/>
      <c r="B17" s="188"/>
      <c r="C17" s="172"/>
      <c r="D17" s="173"/>
      <c r="E17" s="173"/>
      <c r="F17" s="182"/>
      <c r="G17" s="55" t="s">
        <v>37</v>
      </c>
      <c r="H17" s="45">
        <v>3.2</v>
      </c>
      <c r="I17" s="45">
        <v>3.2</v>
      </c>
      <c r="J17" s="45">
        <v>3.2</v>
      </c>
      <c r="K17" s="64">
        <f t="shared" si="1"/>
        <v>9.600000000000001</v>
      </c>
      <c r="L17" s="197"/>
      <c r="M17" s="93"/>
      <c r="N17" s="93"/>
    </row>
    <row r="18" spans="1:12" ht="15.75">
      <c r="A18" s="190"/>
      <c r="B18" s="188"/>
      <c r="C18" s="172"/>
      <c r="D18" s="173"/>
      <c r="E18" s="173"/>
      <c r="F18" s="182" t="s">
        <v>123</v>
      </c>
      <c r="G18" s="55" t="s">
        <v>35</v>
      </c>
      <c r="H18" s="45">
        <v>11976.246</v>
      </c>
      <c r="I18" s="64">
        <v>0</v>
      </c>
      <c r="J18" s="64">
        <v>0</v>
      </c>
      <c r="K18" s="64">
        <f t="shared" si="1"/>
        <v>11976.246</v>
      </c>
      <c r="L18" s="197"/>
    </row>
    <row r="19" spans="1:12" ht="15.75">
      <c r="A19" s="190"/>
      <c r="B19" s="188"/>
      <c r="C19" s="172"/>
      <c r="D19" s="173"/>
      <c r="E19" s="173"/>
      <c r="F19" s="182"/>
      <c r="G19" s="55" t="s">
        <v>36</v>
      </c>
      <c r="H19" s="45">
        <v>514.624</v>
      </c>
      <c r="I19" s="64">
        <v>0</v>
      </c>
      <c r="J19" s="64">
        <v>0</v>
      </c>
      <c r="K19" s="64">
        <f t="shared" si="1"/>
        <v>514.624</v>
      </c>
      <c r="L19" s="197"/>
    </row>
    <row r="20" spans="1:12" ht="15.75">
      <c r="A20" s="190"/>
      <c r="B20" s="188"/>
      <c r="C20" s="172"/>
      <c r="D20" s="173"/>
      <c r="E20" s="173"/>
      <c r="F20" s="182"/>
      <c r="G20" s="55" t="s">
        <v>84</v>
      </c>
      <c r="H20" s="45">
        <v>3616.826</v>
      </c>
      <c r="I20" s="64">
        <v>0</v>
      </c>
      <c r="J20" s="64">
        <v>0</v>
      </c>
      <c r="K20" s="64">
        <f t="shared" si="1"/>
        <v>3616.826</v>
      </c>
      <c r="L20" s="197"/>
    </row>
    <row r="21" spans="1:13" ht="15.75">
      <c r="A21" s="190"/>
      <c r="B21" s="188"/>
      <c r="C21" s="172"/>
      <c r="D21" s="173"/>
      <c r="E21" s="173"/>
      <c r="F21" s="182"/>
      <c r="G21" s="55" t="s">
        <v>33</v>
      </c>
      <c r="H21" s="45">
        <v>275</v>
      </c>
      <c r="I21" s="64">
        <v>0</v>
      </c>
      <c r="J21" s="64">
        <v>0</v>
      </c>
      <c r="K21" s="64">
        <f t="shared" si="1"/>
        <v>275</v>
      </c>
      <c r="L21" s="197"/>
      <c r="M21" s="93"/>
    </row>
    <row r="22" spans="1:12" ht="15.75">
      <c r="A22" s="181"/>
      <c r="B22" s="188"/>
      <c r="C22" s="189" t="s">
        <v>38</v>
      </c>
      <c r="D22" s="189"/>
      <c r="E22" s="189"/>
      <c r="F22" s="189"/>
      <c r="G22" s="189"/>
      <c r="H22" s="45">
        <f>SUM(H13:H21)</f>
        <v>52426.313</v>
      </c>
      <c r="I22" s="45">
        <f>SUM(I13:I21)</f>
        <v>36043.617</v>
      </c>
      <c r="J22" s="45">
        <f>SUM(J13:J21)</f>
        <v>36043.617</v>
      </c>
      <c r="K22" s="64">
        <f t="shared" si="1"/>
        <v>124513.54699999999</v>
      </c>
      <c r="L22" s="197"/>
    </row>
    <row r="23" spans="1:12" s="44" customFormat="1" ht="47.25" customHeight="1">
      <c r="A23" s="180">
        <v>6</v>
      </c>
      <c r="B23" s="186" t="s">
        <v>78</v>
      </c>
      <c r="C23" s="40" t="s">
        <v>128</v>
      </c>
      <c r="D23" s="55" t="s">
        <v>33</v>
      </c>
      <c r="E23" s="55" t="s">
        <v>34</v>
      </c>
      <c r="F23" s="48" t="s">
        <v>129</v>
      </c>
      <c r="G23" s="55" t="s">
        <v>33</v>
      </c>
      <c r="H23" s="45">
        <v>15</v>
      </c>
      <c r="I23" s="45">
        <v>15</v>
      </c>
      <c r="J23" s="45">
        <v>15</v>
      </c>
      <c r="K23" s="64">
        <f t="shared" si="1"/>
        <v>45</v>
      </c>
      <c r="L23" s="197"/>
    </row>
    <row r="24" spans="1:12" s="44" customFormat="1" ht="15.75">
      <c r="A24" s="181"/>
      <c r="B24" s="187"/>
      <c r="C24" s="183" t="s">
        <v>42</v>
      </c>
      <c r="D24" s="184"/>
      <c r="E24" s="184"/>
      <c r="F24" s="184"/>
      <c r="G24" s="185"/>
      <c r="H24" s="45">
        <f>SUM(H23)</f>
        <v>15</v>
      </c>
      <c r="I24" s="45">
        <f>SUM(I23)</f>
        <v>15</v>
      </c>
      <c r="J24" s="45">
        <f>SUM(J23)</f>
        <v>15</v>
      </c>
      <c r="K24" s="64">
        <f t="shared" si="1"/>
        <v>45</v>
      </c>
      <c r="L24" s="197"/>
    </row>
    <row r="25" spans="1:12" s="44" customFormat="1" ht="47.25" customHeight="1">
      <c r="A25" s="180">
        <v>7</v>
      </c>
      <c r="B25" s="186" t="s">
        <v>76</v>
      </c>
      <c r="C25" s="40" t="s">
        <v>128</v>
      </c>
      <c r="D25" s="55" t="s">
        <v>33</v>
      </c>
      <c r="E25" s="55" t="s">
        <v>34</v>
      </c>
      <c r="F25" s="48" t="s">
        <v>130</v>
      </c>
      <c r="G25" s="55" t="s">
        <v>33</v>
      </c>
      <c r="H25" s="45">
        <v>581.524</v>
      </c>
      <c r="I25" s="45">
        <v>186.524</v>
      </c>
      <c r="J25" s="45">
        <v>186.524</v>
      </c>
      <c r="K25" s="64">
        <f t="shared" si="1"/>
        <v>954.572</v>
      </c>
      <c r="L25" s="197" t="s">
        <v>220</v>
      </c>
    </row>
    <row r="26" spans="1:12" s="44" customFormat="1" ht="15.75">
      <c r="A26" s="181"/>
      <c r="B26" s="187"/>
      <c r="C26" s="183" t="s">
        <v>43</v>
      </c>
      <c r="D26" s="184"/>
      <c r="E26" s="184"/>
      <c r="F26" s="184"/>
      <c r="G26" s="185"/>
      <c r="H26" s="45">
        <f>SUM(H25)</f>
        <v>581.524</v>
      </c>
      <c r="I26" s="64">
        <f>SUM(I25)</f>
        <v>186.524</v>
      </c>
      <c r="J26" s="64">
        <f>SUM(J25)</f>
        <v>186.524</v>
      </c>
      <c r="K26" s="64">
        <f t="shared" si="1"/>
        <v>954.572</v>
      </c>
      <c r="L26" s="197"/>
    </row>
    <row r="27" spans="1:12" s="44" customFormat="1" ht="125.25" customHeight="1">
      <c r="A27" s="180">
        <v>8</v>
      </c>
      <c r="B27" s="84" t="s">
        <v>146</v>
      </c>
      <c r="C27" s="199" t="s">
        <v>128</v>
      </c>
      <c r="D27" s="191" t="s">
        <v>33</v>
      </c>
      <c r="E27" s="191" t="s">
        <v>34</v>
      </c>
      <c r="F27" s="206" t="s">
        <v>135</v>
      </c>
      <c r="G27" s="191" t="s">
        <v>33</v>
      </c>
      <c r="H27" s="45">
        <f>SUM(H28:H30)</f>
        <v>82.6</v>
      </c>
      <c r="I27" s="64">
        <f>SUM(I28:I30)</f>
        <v>82.6</v>
      </c>
      <c r="J27" s="64">
        <f>SUM(J28:J30)</f>
        <v>17</v>
      </c>
      <c r="K27" s="64">
        <f t="shared" si="1"/>
        <v>182.2</v>
      </c>
      <c r="L27" s="197"/>
    </row>
    <row r="28" spans="1:12" s="44" customFormat="1" ht="15.75">
      <c r="A28" s="190"/>
      <c r="B28" s="96" t="s">
        <v>132</v>
      </c>
      <c r="C28" s="200"/>
      <c r="D28" s="192"/>
      <c r="E28" s="192"/>
      <c r="F28" s="207"/>
      <c r="G28" s="192"/>
      <c r="H28" s="97">
        <v>17</v>
      </c>
      <c r="I28" s="98">
        <v>17</v>
      </c>
      <c r="J28" s="98">
        <v>17</v>
      </c>
      <c r="K28" s="98">
        <f t="shared" si="1"/>
        <v>51</v>
      </c>
      <c r="L28" s="197"/>
    </row>
    <row r="29" spans="1:12" s="44" customFormat="1" ht="15.75">
      <c r="A29" s="190"/>
      <c r="B29" s="96" t="s">
        <v>133</v>
      </c>
      <c r="C29" s="200"/>
      <c r="D29" s="192"/>
      <c r="E29" s="192"/>
      <c r="F29" s="207"/>
      <c r="G29" s="192"/>
      <c r="H29" s="97">
        <v>17.8</v>
      </c>
      <c r="I29" s="98">
        <v>17.8</v>
      </c>
      <c r="J29" s="98">
        <v>0</v>
      </c>
      <c r="K29" s="98">
        <f t="shared" si="1"/>
        <v>35.6</v>
      </c>
      <c r="L29" s="197"/>
    </row>
    <row r="30" spans="1:12" s="44" customFormat="1" ht="31.5">
      <c r="A30" s="190"/>
      <c r="B30" s="96" t="s">
        <v>134</v>
      </c>
      <c r="C30" s="201"/>
      <c r="D30" s="193"/>
      <c r="E30" s="193"/>
      <c r="F30" s="208"/>
      <c r="G30" s="193"/>
      <c r="H30" s="97">
        <v>47.8</v>
      </c>
      <c r="I30" s="98">
        <v>47.8</v>
      </c>
      <c r="J30" s="98">
        <v>0</v>
      </c>
      <c r="K30" s="98">
        <f t="shared" si="1"/>
        <v>95.6</v>
      </c>
      <c r="L30" s="197"/>
    </row>
    <row r="31" spans="1:12" s="44" customFormat="1" ht="15.75">
      <c r="A31" s="181"/>
      <c r="B31" s="84"/>
      <c r="C31" s="189" t="s">
        <v>69</v>
      </c>
      <c r="D31" s="189"/>
      <c r="E31" s="189"/>
      <c r="F31" s="189"/>
      <c r="G31" s="189"/>
      <c r="H31" s="45">
        <f>H27</f>
        <v>82.6</v>
      </c>
      <c r="I31" s="64">
        <f>I27</f>
        <v>82.6</v>
      </c>
      <c r="J31" s="64">
        <f>J27</f>
        <v>17</v>
      </c>
      <c r="K31" s="64">
        <f t="shared" si="1"/>
        <v>182.2</v>
      </c>
      <c r="L31" s="197"/>
    </row>
    <row r="32" spans="1:12" s="44" customFormat="1" ht="71.25" customHeight="1">
      <c r="A32" s="180">
        <f>A27+1</f>
        <v>9</v>
      </c>
      <c r="B32" s="186" t="s">
        <v>145</v>
      </c>
      <c r="C32" s="89" t="s">
        <v>128</v>
      </c>
      <c r="D32" s="55" t="s">
        <v>33</v>
      </c>
      <c r="E32" s="55" t="s">
        <v>34</v>
      </c>
      <c r="F32" s="83" t="s">
        <v>126</v>
      </c>
      <c r="G32" s="55" t="s">
        <v>33</v>
      </c>
      <c r="H32" s="45">
        <v>289.8</v>
      </c>
      <c r="I32" s="87">
        <v>289.8</v>
      </c>
      <c r="J32" s="87">
        <v>337.3</v>
      </c>
      <c r="K32" s="87">
        <f t="shared" si="1"/>
        <v>916.9000000000001</v>
      </c>
      <c r="L32" s="197"/>
    </row>
    <row r="33" spans="1:12" s="44" customFormat="1" ht="17.25" customHeight="1">
      <c r="A33" s="181"/>
      <c r="B33" s="187"/>
      <c r="C33" s="183" t="s">
        <v>72</v>
      </c>
      <c r="D33" s="184"/>
      <c r="E33" s="184"/>
      <c r="F33" s="184"/>
      <c r="G33" s="185"/>
      <c r="H33" s="45">
        <f>H32</f>
        <v>289.8</v>
      </c>
      <c r="I33" s="45">
        <f>I32</f>
        <v>289.8</v>
      </c>
      <c r="J33" s="45">
        <f>J32</f>
        <v>337.3</v>
      </c>
      <c r="K33" s="87">
        <f t="shared" si="1"/>
        <v>916.9000000000001</v>
      </c>
      <c r="L33" s="197"/>
    </row>
    <row r="34" spans="1:12" s="44" customFormat="1" ht="51" customHeight="1">
      <c r="A34" s="180">
        <f>A32+1</f>
        <v>10</v>
      </c>
      <c r="B34" s="186" t="s">
        <v>141</v>
      </c>
      <c r="C34" s="80" t="s">
        <v>128</v>
      </c>
      <c r="D34" s="82" t="s">
        <v>33</v>
      </c>
      <c r="E34" s="82" t="s">
        <v>34</v>
      </c>
      <c r="F34" s="89" t="s">
        <v>136</v>
      </c>
      <c r="G34" s="55" t="s">
        <v>33</v>
      </c>
      <c r="H34" s="45">
        <v>97.417</v>
      </c>
      <c r="I34" s="64">
        <v>97.417</v>
      </c>
      <c r="J34" s="64">
        <v>97.417</v>
      </c>
      <c r="K34" s="64">
        <f t="shared" si="1"/>
        <v>292.251</v>
      </c>
      <c r="L34" s="197"/>
    </row>
    <row r="35" spans="1:12" s="44" customFormat="1" ht="15.75">
      <c r="A35" s="181"/>
      <c r="B35" s="187"/>
      <c r="C35" s="183" t="s">
        <v>77</v>
      </c>
      <c r="D35" s="184"/>
      <c r="E35" s="184"/>
      <c r="F35" s="184"/>
      <c r="G35" s="185"/>
      <c r="H35" s="45">
        <f>SUM(H34)</f>
        <v>97.417</v>
      </c>
      <c r="I35" s="45">
        <f>SUM(I34)</f>
        <v>97.417</v>
      </c>
      <c r="J35" s="45">
        <f>SUM(J34)</f>
        <v>97.417</v>
      </c>
      <c r="K35" s="64">
        <f t="shared" si="1"/>
        <v>292.251</v>
      </c>
      <c r="L35" s="197"/>
    </row>
    <row r="36" spans="1:12" s="38" customFormat="1" ht="15.75">
      <c r="A36" s="56">
        <f>A34+1</f>
        <v>11</v>
      </c>
      <c r="B36" s="54" t="s">
        <v>139</v>
      </c>
      <c r="C36" s="51" t="s">
        <v>25</v>
      </c>
      <c r="D36" s="52" t="s">
        <v>25</v>
      </c>
      <c r="E36" s="52" t="s">
        <v>25</v>
      </c>
      <c r="F36" s="52" t="s">
        <v>25</v>
      </c>
      <c r="G36" s="52" t="s">
        <v>25</v>
      </c>
      <c r="H36" s="67">
        <f>H39+H41+H43+H45</f>
        <v>25332.749</v>
      </c>
      <c r="I36" s="67">
        <f>I39+I41+I43+I45</f>
        <v>10583.027</v>
      </c>
      <c r="J36" s="67">
        <f>J39+J41+J43+J45</f>
        <v>10583.027</v>
      </c>
      <c r="K36" s="66">
        <f t="shared" si="1"/>
        <v>46498.803</v>
      </c>
      <c r="L36" s="53" t="s">
        <v>25</v>
      </c>
    </row>
    <row r="37" spans="1:12" ht="15.75" customHeight="1">
      <c r="A37" s="180">
        <f>A36+1</f>
        <v>12</v>
      </c>
      <c r="B37" s="202" t="s">
        <v>40</v>
      </c>
      <c r="C37" s="172" t="s">
        <v>128</v>
      </c>
      <c r="D37" s="173" t="s">
        <v>33</v>
      </c>
      <c r="E37" s="173" t="s">
        <v>34</v>
      </c>
      <c r="F37" s="48" t="s">
        <v>127</v>
      </c>
      <c r="G37" s="55" t="s">
        <v>125</v>
      </c>
      <c r="H37" s="45">
        <v>10583.027</v>
      </c>
      <c r="I37" s="45">
        <v>10583.027</v>
      </c>
      <c r="J37" s="45">
        <v>10583.027</v>
      </c>
      <c r="K37" s="64">
        <f t="shared" si="1"/>
        <v>31749.081</v>
      </c>
      <c r="L37" s="194" t="s">
        <v>191</v>
      </c>
    </row>
    <row r="38" spans="1:14" ht="15.75">
      <c r="A38" s="190"/>
      <c r="B38" s="203"/>
      <c r="C38" s="172"/>
      <c r="D38" s="173"/>
      <c r="E38" s="173"/>
      <c r="F38" s="48" t="s">
        <v>123</v>
      </c>
      <c r="G38" s="55" t="s">
        <v>125</v>
      </c>
      <c r="H38" s="45">
        <v>14549.722</v>
      </c>
      <c r="I38" s="45">
        <v>0</v>
      </c>
      <c r="J38" s="45">
        <v>0</v>
      </c>
      <c r="K38" s="64">
        <f>SUM(H38:J38)</f>
        <v>14549.722</v>
      </c>
      <c r="L38" s="195"/>
      <c r="N38" s="93"/>
    </row>
    <row r="39" spans="1:12" ht="15.75">
      <c r="A39" s="181"/>
      <c r="B39" s="187"/>
      <c r="C39" s="183" t="s">
        <v>39</v>
      </c>
      <c r="D39" s="184"/>
      <c r="E39" s="184"/>
      <c r="F39" s="184"/>
      <c r="G39" s="185"/>
      <c r="H39" s="45">
        <f>SUM(H37:H38)</f>
        <v>25132.749</v>
      </c>
      <c r="I39" s="45">
        <f>SUM(I37:I38)</f>
        <v>10583.027</v>
      </c>
      <c r="J39" s="45">
        <f>SUM(J37:J38)</f>
        <v>10583.027</v>
      </c>
      <c r="K39" s="45">
        <f aca="true" t="shared" si="2" ref="K39:K47">SUM(H39:J39)</f>
        <v>46298.803</v>
      </c>
      <c r="L39" s="195"/>
    </row>
    <row r="40" spans="1:12" ht="31.5" customHeight="1">
      <c r="A40" s="180">
        <f>A37+1</f>
        <v>13</v>
      </c>
      <c r="B40" s="186" t="s">
        <v>81</v>
      </c>
      <c r="C40" s="40" t="s">
        <v>128</v>
      </c>
      <c r="D40" s="55" t="s">
        <v>33</v>
      </c>
      <c r="E40" s="55" t="s">
        <v>34</v>
      </c>
      <c r="F40" s="48" t="s">
        <v>129</v>
      </c>
      <c r="G40" s="55" t="s">
        <v>33</v>
      </c>
      <c r="H40" s="45">
        <v>0</v>
      </c>
      <c r="I40" s="45">
        <v>0</v>
      </c>
      <c r="J40" s="45">
        <v>0</v>
      </c>
      <c r="K40" s="64">
        <f t="shared" si="2"/>
        <v>0</v>
      </c>
      <c r="L40" s="195"/>
    </row>
    <row r="41" spans="1:12" ht="15.75">
      <c r="A41" s="181"/>
      <c r="B41" s="187"/>
      <c r="C41" s="183" t="s">
        <v>44</v>
      </c>
      <c r="D41" s="184"/>
      <c r="E41" s="184"/>
      <c r="F41" s="184"/>
      <c r="G41" s="185"/>
      <c r="H41" s="45">
        <f>SUM(H40)</f>
        <v>0</v>
      </c>
      <c r="I41" s="45">
        <f>SUM(I40)</f>
        <v>0</v>
      </c>
      <c r="J41" s="45">
        <f>SUM(J40)</f>
        <v>0</v>
      </c>
      <c r="K41" s="64">
        <f t="shared" si="2"/>
        <v>0</v>
      </c>
      <c r="L41" s="195"/>
    </row>
    <row r="42" spans="1:12" ht="31.5" customHeight="1">
      <c r="A42" s="180">
        <f>A40+1</f>
        <v>14</v>
      </c>
      <c r="B42" s="186" t="s">
        <v>79</v>
      </c>
      <c r="C42" s="40" t="s">
        <v>128</v>
      </c>
      <c r="D42" s="55" t="s">
        <v>33</v>
      </c>
      <c r="E42" s="55" t="s">
        <v>34</v>
      </c>
      <c r="F42" s="48" t="s">
        <v>140</v>
      </c>
      <c r="G42" s="55" t="s">
        <v>33</v>
      </c>
      <c r="H42" s="45">
        <v>0</v>
      </c>
      <c r="I42" s="64">
        <v>0</v>
      </c>
      <c r="J42" s="64">
        <v>0</v>
      </c>
      <c r="K42" s="64">
        <f t="shared" si="2"/>
        <v>0</v>
      </c>
      <c r="L42" s="195"/>
    </row>
    <row r="43" spans="1:12" ht="15.75">
      <c r="A43" s="181"/>
      <c r="B43" s="187"/>
      <c r="C43" s="183" t="s">
        <v>45</v>
      </c>
      <c r="D43" s="184"/>
      <c r="E43" s="184"/>
      <c r="F43" s="184"/>
      <c r="G43" s="185"/>
      <c r="H43" s="45">
        <f>H42</f>
        <v>0</v>
      </c>
      <c r="I43" s="64">
        <f>H43</f>
        <v>0</v>
      </c>
      <c r="J43" s="64">
        <f>I43</f>
        <v>0</v>
      </c>
      <c r="K43" s="64">
        <f t="shared" si="2"/>
        <v>0</v>
      </c>
      <c r="L43" s="195"/>
    </row>
    <row r="44" spans="1:12" ht="55.5" customHeight="1">
      <c r="A44" s="180">
        <f>A42+1</f>
        <v>15</v>
      </c>
      <c r="B44" s="186" t="s">
        <v>80</v>
      </c>
      <c r="C44" s="40" t="s">
        <v>128</v>
      </c>
      <c r="D44" s="55" t="s">
        <v>33</v>
      </c>
      <c r="E44" s="55" t="s">
        <v>34</v>
      </c>
      <c r="F44" s="48" t="s">
        <v>131</v>
      </c>
      <c r="G44" s="55" t="s">
        <v>125</v>
      </c>
      <c r="H44" s="45">
        <v>200</v>
      </c>
      <c r="I44" s="64">
        <v>0</v>
      </c>
      <c r="J44" s="64">
        <v>0</v>
      </c>
      <c r="K44" s="64">
        <f t="shared" si="2"/>
        <v>200</v>
      </c>
      <c r="L44" s="195"/>
    </row>
    <row r="45" spans="1:12" ht="15.75">
      <c r="A45" s="181"/>
      <c r="B45" s="187"/>
      <c r="C45" s="183" t="s">
        <v>74</v>
      </c>
      <c r="D45" s="184"/>
      <c r="E45" s="184"/>
      <c r="F45" s="184"/>
      <c r="G45" s="185"/>
      <c r="H45" s="45">
        <f>SUM(H44)</f>
        <v>200</v>
      </c>
      <c r="I45" s="45">
        <f>SUM(I44)</f>
        <v>0</v>
      </c>
      <c r="J45" s="45">
        <f>SUM(J44)</f>
        <v>0</v>
      </c>
      <c r="K45" s="64">
        <f t="shared" si="2"/>
        <v>200</v>
      </c>
      <c r="L45" s="196"/>
    </row>
    <row r="46" spans="1:12" ht="31.5">
      <c r="A46" s="92">
        <f>A44+1</f>
        <v>16</v>
      </c>
      <c r="B46" s="18" t="s">
        <v>148</v>
      </c>
      <c r="C46" s="39" t="s">
        <v>25</v>
      </c>
      <c r="D46" s="91" t="s">
        <v>25</v>
      </c>
      <c r="E46" s="91" t="s">
        <v>25</v>
      </c>
      <c r="F46" s="91" t="s">
        <v>25</v>
      </c>
      <c r="G46" s="91" t="s">
        <v>25</v>
      </c>
      <c r="H46" s="99">
        <f>H8</f>
        <v>78825.403</v>
      </c>
      <c r="I46" s="99">
        <f>I8</f>
        <v>47297.985</v>
      </c>
      <c r="J46" s="99">
        <f>J8</f>
        <v>47279.885</v>
      </c>
      <c r="K46" s="100">
        <f t="shared" si="2"/>
        <v>173403.27300000002</v>
      </c>
      <c r="L46" s="53" t="s">
        <v>25</v>
      </c>
    </row>
    <row r="47" spans="1:12" ht="31.5">
      <c r="A47" s="61">
        <f>A46+1</f>
        <v>17</v>
      </c>
      <c r="B47" s="50" t="s">
        <v>149</v>
      </c>
      <c r="C47" s="40" t="s">
        <v>128</v>
      </c>
      <c r="D47" s="55" t="s">
        <v>25</v>
      </c>
      <c r="E47" s="55" t="s">
        <v>25</v>
      </c>
      <c r="F47" s="55" t="s">
        <v>25</v>
      </c>
      <c r="G47" s="55" t="s">
        <v>25</v>
      </c>
      <c r="H47" s="45">
        <f>H46</f>
        <v>78825.403</v>
      </c>
      <c r="I47" s="45">
        <f>I46</f>
        <v>47297.985</v>
      </c>
      <c r="J47" s="45">
        <f>J46</f>
        <v>47279.885</v>
      </c>
      <c r="K47" s="45">
        <f t="shared" si="2"/>
        <v>173403.27300000002</v>
      </c>
      <c r="L47" s="40" t="s">
        <v>25</v>
      </c>
    </row>
    <row r="48" spans="2:12" ht="15.75">
      <c r="B48" s="12"/>
      <c r="C48" s="9"/>
      <c r="D48" s="22"/>
      <c r="E48" s="22"/>
      <c r="F48" s="22"/>
      <c r="G48" s="22"/>
      <c r="H48" s="32"/>
      <c r="I48" s="32"/>
      <c r="J48" s="32"/>
      <c r="K48" s="32"/>
      <c r="L48" s="9"/>
    </row>
    <row r="49" spans="2:13" ht="18.75">
      <c r="B49" s="150"/>
      <c r="C49" s="150"/>
      <c r="D49" s="150"/>
      <c r="E49" s="24"/>
      <c r="F49" s="24"/>
      <c r="G49" s="24"/>
      <c r="H49" s="72"/>
      <c r="I49" s="72"/>
      <c r="J49" s="73"/>
      <c r="K49" s="68"/>
      <c r="L49" s="198"/>
      <c r="M49" s="198"/>
    </row>
    <row r="50" spans="2:12" ht="18.75">
      <c r="B50" s="4"/>
      <c r="C50" s="4"/>
      <c r="D50" s="19"/>
      <c r="E50" s="19"/>
      <c r="F50" s="19"/>
      <c r="G50" s="19"/>
      <c r="H50" s="74"/>
      <c r="I50" s="74"/>
      <c r="J50" s="74"/>
      <c r="K50" s="31"/>
      <c r="L50" s="4"/>
    </row>
    <row r="51" spans="2:12" ht="18.75">
      <c r="B51" s="4"/>
      <c r="C51" s="4"/>
      <c r="D51" s="19"/>
      <c r="E51" s="19"/>
      <c r="F51" s="19"/>
      <c r="G51" s="19"/>
      <c r="H51" s="75"/>
      <c r="I51" s="75"/>
      <c r="J51" s="75"/>
      <c r="K51" s="31"/>
      <c r="L51" s="4"/>
    </row>
    <row r="52" spans="2:12" ht="18.75">
      <c r="B52" s="4"/>
      <c r="C52" s="4"/>
      <c r="D52" s="19"/>
      <c r="E52" s="19"/>
      <c r="F52" s="19"/>
      <c r="G52" s="19"/>
      <c r="H52" s="75"/>
      <c r="I52" s="75"/>
      <c r="J52" s="76"/>
      <c r="K52" s="31"/>
      <c r="L52" s="4"/>
    </row>
    <row r="53" spans="2:12" ht="18.75">
      <c r="B53" s="4"/>
      <c r="C53" s="4"/>
      <c r="D53" s="19"/>
      <c r="E53" s="19"/>
      <c r="F53" s="19"/>
      <c r="G53" s="19"/>
      <c r="H53" s="75"/>
      <c r="I53" s="75"/>
      <c r="J53" s="75"/>
      <c r="K53" s="31"/>
      <c r="L53" s="4"/>
    </row>
    <row r="54" spans="2:12" ht="18.75">
      <c r="B54" s="4"/>
      <c r="C54" s="4"/>
      <c r="D54" s="19"/>
      <c r="E54" s="19"/>
      <c r="F54" s="19"/>
      <c r="G54" s="19"/>
      <c r="H54" s="76"/>
      <c r="I54" s="75"/>
      <c r="J54" s="76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69"/>
      <c r="I55" s="69"/>
      <c r="J55" s="69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69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69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31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69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</sheetData>
  <sheetProtection/>
  <mergeCells count="60">
    <mergeCell ref="L10:L11"/>
    <mergeCell ref="C26:G26"/>
    <mergeCell ref="A27:A31"/>
    <mergeCell ref="G27:G30"/>
    <mergeCell ref="F27:F30"/>
    <mergeCell ref="A40:A41"/>
    <mergeCell ref="B25:B26"/>
    <mergeCell ref="B32:B33"/>
    <mergeCell ref="L13:L24"/>
    <mergeCell ref="A32:A33"/>
    <mergeCell ref="L37:L45"/>
    <mergeCell ref="L25:L35"/>
    <mergeCell ref="C24:G24"/>
    <mergeCell ref="C33:G33"/>
    <mergeCell ref="L49:M49"/>
    <mergeCell ref="C35:G35"/>
    <mergeCell ref="B49:D49"/>
    <mergeCell ref="B44:B45"/>
    <mergeCell ref="E27:E30"/>
    <mergeCell ref="C27:C30"/>
    <mergeCell ref="A34:A35"/>
    <mergeCell ref="E37:E38"/>
    <mergeCell ref="A25:A26"/>
    <mergeCell ref="C37:C38"/>
    <mergeCell ref="D27:D30"/>
    <mergeCell ref="A10:A11"/>
    <mergeCell ref="A13:A22"/>
    <mergeCell ref="C31:G31"/>
    <mergeCell ref="B34:B35"/>
    <mergeCell ref="D37:D38"/>
    <mergeCell ref="A42:A43"/>
    <mergeCell ref="C45:G45"/>
    <mergeCell ref="B42:B43"/>
    <mergeCell ref="C39:G39"/>
    <mergeCell ref="A37:A39"/>
    <mergeCell ref="C43:G43"/>
    <mergeCell ref="A44:A45"/>
    <mergeCell ref="C41:G41"/>
    <mergeCell ref="B37:B39"/>
    <mergeCell ref="B40:B41"/>
    <mergeCell ref="D6:G6"/>
    <mergeCell ref="A23:A24"/>
    <mergeCell ref="F18:F21"/>
    <mergeCell ref="C6:C7"/>
    <mergeCell ref="C11:G11"/>
    <mergeCell ref="B23:B24"/>
    <mergeCell ref="B10:B11"/>
    <mergeCell ref="B13:B22"/>
    <mergeCell ref="C22:G22"/>
    <mergeCell ref="F13:F17"/>
    <mergeCell ref="A4:L4"/>
    <mergeCell ref="I2:L2"/>
    <mergeCell ref="I1:L1"/>
    <mergeCell ref="C13:C21"/>
    <mergeCell ref="D13:D21"/>
    <mergeCell ref="E13:E21"/>
    <mergeCell ref="B6:B7"/>
    <mergeCell ref="A6:A7"/>
    <mergeCell ref="L6:L7"/>
    <mergeCell ref="H6:K6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9.140625" style="118" customWidth="1"/>
    <col min="2" max="2" width="32.57421875" style="118" customWidth="1"/>
    <col min="3" max="3" width="8.8515625" style="118" customWidth="1"/>
    <col min="4" max="4" width="29.00390625" style="118" customWidth="1"/>
    <col min="5" max="6" width="14.00390625" style="118" customWidth="1"/>
    <col min="7" max="7" width="14.28125" style="118" customWidth="1"/>
    <col min="8" max="8" width="14.7109375" style="118" customWidth="1"/>
    <col min="9" max="16384" width="9.140625" style="118" customWidth="1"/>
  </cols>
  <sheetData>
    <row r="1" spans="5:15" ht="15.75" customHeight="1">
      <c r="E1" s="213" t="s">
        <v>198</v>
      </c>
      <c r="F1" s="213"/>
      <c r="G1" s="213"/>
      <c r="H1" s="213"/>
      <c r="I1" s="120"/>
      <c r="K1" s="213"/>
      <c r="L1" s="213"/>
      <c r="M1" s="213"/>
      <c r="N1" s="213"/>
      <c r="O1" s="213"/>
    </row>
    <row r="2" spans="5:15" ht="60" customHeight="1">
      <c r="E2" s="215" t="s">
        <v>147</v>
      </c>
      <c r="F2" s="215"/>
      <c r="G2" s="215"/>
      <c r="H2" s="215"/>
      <c r="I2" s="122"/>
      <c r="J2" s="122"/>
      <c r="K2" s="215"/>
      <c r="L2" s="215"/>
      <c r="M2" s="215"/>
      <c r="N2" s="215"/>
      <c r="O2" s="215"/>
    </row>
    <row r="3" spans="5:15" ht="12.75" customHeight="1">
      <c r="E3" s="122"/>
      <c r="F3" s="122"/>
      <c r="G3" s="122"/>
      <c r="H3" s="122"/>
      <c r="I3" s="122"/>
      <c r="J3" s="122"/>
      <c r="K3" s="215"/>
      <c r="L3" s="215"/>
      <c r="M3" s="215"/>
      <c r="N3" s="215"/>
      <c r="O3" s="215"/>
    </row>
    <row r="4" spans="1:8" ht="15.75" customHeight="1">
      <c r="A4" s="216" t="s">
        <v>221</v>
      </c>
      <c r="B4" s="216"/>
      <c r="C4" s="216"/>
      <c r="D4" s="216"/>
      <c r="E4" s="216"/>
      <c r="F4" s="216"/>
      <c r="G4" s="216"/>
      <c r="H4" s="216"/>
    </row>
    <row r="5" spans="1:8" ht="15.75">
      <c r="A5" s="123"/>
      <c r="B5" s="123"/>
      <c r="C5" s="123"/>
      <c r="D5" s="123"/>
      <c r="E5" s="123"/>
      <c r="F5" s="123"/>
      <c r="G5" s="123"/>
      <c r="H5" s="123"/>
    </row>
    <row r="6" spans="1:8" ht="63">
      <c r="A6" s="124" t="s">
        <v>0</v>
      </c>
      <c r="B6" s="124" t="s">
        <v>222</v>
      </c>
      <c r="C6" s="124" t="s">
        <v>202</v>
      </c>
      <c r="D6" s="124" t="s">
        <v>203</v>
      </c>
      <c r="E6" s="2" t="s">
        <v>86</v>
      </c>
      <c r="F6" s="2" t="s">
        <v>87</v>
      </c>
      <c r="G6" s="2" t="s">
        <v>117</v>
      </c>
      <c r="H6" s="2" t="s">
        <v>272</v>
      </c>
    </row>
    <row r="7" spans="1:8" ht="15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15.75">
      <c r="A8" s="124">
        <v>1</v>
      </c>
      <c r="B8" s="209" t="s">
        <v>223</v>
      </c>
      <c r="C8" s="209"/>
      <c r="D8" s="209"/>
      <c r="E8" s="209"/>
      <c r="F8" s="209"/>
      <c r="G8" s="209"/>
      <c r="H8" s="209"/>
    </row>
    <row r="9" spans="1:8" ht="15.75">
      <c r="A9" s="124">
        <f>A8+1</f>
        <v>2</v>
      </c>
      <c r="B9" s="209" t="s">
        <v>224</v>
      </c>
      <c r="C9" s="209"/>
      <c r="D9" s="209"/>
      <c r="E9" s="209"/>
      <c r="F9" s="209"/>
      <c r="G9" s="209"/>
      <c r="H9" s="209"/>
    </row>
    <row r="10" spans="1:8" ht="63">
      <c r="A10" s="124">
        <v>3</v>
      </c>
      <c r="B10" s="126" t="s">
        <v>225</v>
      </c>
      <c r="C10" s="124" t="s">
        <v>226</v>
      </c>
      <c r="D10" s="127" t="s">
        <v>210</v>
      </c>
      <c r="E10" s="134">
        <v>9703</v>
      </c>
      <c r="F10" s="134">
        <v>9800</v>
      </c>
      <c r="G10" s="134">
        <v>9898</v>
      </c>
      <c r="H10" s="134">
        <v>9995.33333333333</v>
      </c>
    </row>
    <row r="11" spans="1:8" ht="94.5">
      <c r="A11" s="124">
        <v>4</v>
      </c>
      <c r="B11" s="125" t="s">
        <v>227</v>
      </c>
      <c r="C11" s="124" t="s">
        <v>228</v>
      </c>
      <c r="D11" s="128" t="s">
        <v>229</v>
      </c>
      <c r="E11" s="135">
        <v>11.672</v>
      </c>
      <c r="F11" s="135">
        <v>11.908</v>
      </c>
      <c r="G11" s="135">
        <v>12.17</v>
      </c>
      <c r="H11" s="135">
        <v>12.4146666666667</v>
      </c>
    </row>
    <row r="12" spans="1:11" ht="94.5">
      <c r="A12" s="124">
        <v>5</v>
      </c>
      <c r="B12" s="125" t="s">
        <v>230</v>
      </c>
      <c r="C12" s="124" t="s">
        <v>226</v>
      </c>
      <c r="D12" s="128" t="s">
        <v>229</v>
      </c>
      <c r="E12" s="135">
        <v>161.218</v>
      </c>
      <c r="F12" s="135">
        <v>164.474</v>
      </c>
      <c r="G12" s="135">
        <v>168.09</v>
      </c>
      <c r="H12" s="135">
        <v>171.466</v>
      </c>
      <c r="K12" s="129"/>
    </row>
    <row r="13" spans="1:8" ht="15.75">
      <c r="A13" s="124">
        <v>7</v>
      </c>
      <c r="B13" s="210" t="s">
        <v>231</v>
      </c>
      <c r="C13" s="211"/>
      <c r="D13" s="211"/>
      <c r="E13" s="211"/>
      <c r="F13" s="211"/>
      <c r="G13" s="211"/>
      <c r="H13" s="212"/>
    </row>
    <row r="14" spans="1:8" ht="94.5">
      <c r="A14" s="124">
        <v>8</v>
      </c>
      <c r="B14" s="125" t="s">
        <v>232</v>
      </c>
      <c r="C14" s="124" t="s">
        <v>228</v>
      </c>
      <c r="D14" s="130" t="s">
        <v>233</v>
      </c>
      <c r="E14" s="124">
        <v>0</v>
      </c>
      <c r="F14" s="124">
        <v>0</v>
      </c>
      <c r="G14" s="124">
        <v>0</v>
      </c>
      <c r="H14" s="124">
        <v>0</v>
      </c>
    </row>
    <row r="15" spans="1:8" ht="15.75">
      <c r="A15" s="131"/>
      <c r="B15" s="132"/>
      <c r="C15" s="131"/>
      <c r="D15" s="131"/>
      <c r="E15" s="131"/>
      <c r="F15" s="131"/>
      <c r="G15" s="131"/>
      <c r="H15" s="131"/>
    </row>
    <row r="16" spans="1:8" ht="15.75" customHeight="1" hidden="1">
      <c r="A16" s="133" t="s">
        <v>234</v>
      </c>
      <c r="C16" s="120"/>
      <c r="D16" s="133" t="s">
        <v>67</v>
      </c>
      <c r="E16" s="123"/>
      <c r="F16" s="123"/>
      <c r="G16" s="123"/>
      <c r="H16" s="123"/>
    </row>
    <row r="17" spans="1:8" ht="15.75">
      <c r="A17" s="119"/>
      <c r="B17" s="119"/>
      <c r="C17" s="119"/>
      <c r="D17" s="123"/>
      <c r="E17" s="123"/>
      <c r="F17" s="123"/>
      <c r="G17" s="123"/>
      <c r="H17" s="123"/>
    </row>
    <row r="18" spans="1:8" ht="15.75">
      <c r="A18" s="131"/>
      <c r="B18" s="132"/>
      <c r="C18" s="131"/>
      <c r="D18" s="131"/>
      <c r="E18" s="131"/>
      <c r="F18" s="131"/>
      <c r="G18" s="131"/>
      <c r="H18" s="131"/>
    </row>
    <row r="19" spans="1:8" ht="15.75">
      <c r="A19" s="213"/>
      <c r="B19" s="213"/>
      <c r="C19" s="213"/>
      <c r="D19" s="123"/>
      <c r="E19" s="123"/>
      <c r="F19" s="123"/>
      <c r="G19" s="123"/>
      <c r="H19" s="123"/>
    </row>
    <row r="20" spans="1:8" ht="15.75">
      <c r="A20" s="213"/>
      <c r="B20" s="213"/>
      <c r="C20" s="213"/>
      <c r="D20" s="123"/>
      <c r="E20" s="123"/>
      <c r="F20" s="123"/>
      <c r="G20" s="123"/>
      <c r="H20" s="123"/>
    </row>
    <row r="21" spans="1:8" ht="15.75">
      <c r="A21" s="213"/>
      <c r="B21" s="213"/>
      <c r="C21" s="213"/>
      <c r="D21" s="123"/>
      <c r="E21" s="214"/>
      <c r="F21" s="214"/>
      <c r="G21" s="214"/>
      <c r="H21" s="214"/>
    </row>
    <row r="22" spans="1:8" ht="15.75">
      <c r="A22" s="123"/>
      <c r="B22" s="123"/>
      <c r="C22" s="123"/>
      <c r="D22" s="123"/>
      <c r="E22" s="123"/>
      <c r="F22" s="123"/>
      <c r="G22" s="123"/>
      <c r="H22" s="123"/>
    </row>
    <row r="23" spans="1:8" ht="15.75">
      <c r="A23" s="123"/>
      <c r="B23" s="123"/>
      <c r="C23" s="123"/>
      <c r="D23" s="123"/>
      <c r="E23" s="123"/>
      <c r="F23" s="123"/>
      <c r="G23" s="123"/>
      <c r="H23" s="123"/>
    </row>
    <row r="24" spans="1:8" ht="15.75">
      <c r="A24" s="123"/>
      <c r="B24" s="123"/>
      <c r="C24" s="123"/>
      <c r="D24" s="123"/>
      <c r="E24" s="123"/>
      <c r="F24" s="123"/>
      <c r="G24" s="123"/>
      <c r="H24" s="123"/>
    </row>
    <row r="25" spans="1:8" ht="15.75">
      <c r="A25" s="131"/>
      <c r="B25" s="132"/>
      <c r="C25" s="131"/>
      <c r="D25" s="131"/>
      <c r="E25" s="131"/>
      <c r="F25" s="131"/>
      <c r="G25" s="131"/>
      <c r="H25" s="131"/>
    </row>
    <row r="26" spans="1:8" ht="15.75">
      <c r="A26" s="131"/>
      <c r="B26" s="132"/>
      <c r="C26" s="131"/>
      <c r="D26" s="131"/>
      <c r="E26" s="131"/>
      <c r="F26" s="131"/>
      <c r="G26" s="131"/>
      <c r="H26" s="131"/>
    </row>
    <row r="27" spans="1:8" ht="15.75">
      <c r="A27" s="131"/>
      <c r="B27" s="132"/>
      <c r="C27" s="131"/>
      <c r="D27" s="131"/>
      <c r="E27" s="131"/>
      <c r="F27" s="131"/>
      <c r="G27" s="131"/>
      <c r="H27" s="131"/>
    </row>
    <row r="28" spans="1:8" ht="15.75">
      <c r="A28" s="131"/>
      <c r="B28" s="132"/>
      <c r="C28" s="131"/>
      <c r="D28" s="131"/>
      <c r="E28" s="131"/>
      <c r="F28" s="131"/>
      <c r="G28" s="131"/>
      <c r="H28" s="131"/>
    </row>
  </sheetData>
  <sheetProtection/>
  <mergeCells count="12">
    <mergeCell ref="E1:H1"/>
    <mergeCell ref="K1:O1"/>
    <mergeCell ref="E2:H2"/>
    <mergeCell ref="K2:O3"/>
    <mergeCell ref="A4:H4"/>
    <mergeCell ref="B8:H8"/>
    <mergeCell ref="B9:H9"/>
    <mergeCell ref="B13:H13"/>
    <mergeCell ref="A19:C19"/>
    <mergeCell ref="A20:C20"/>
    <mergeCell ref="A21:C21"/>
    <mergeCell ref="E21:H21"/>
  </mergeCells>
  <printOptions/>
  <pageMargins left="0.7086614173228347" right="0.4330708661417323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75" zoomScaleSheetLayoutView="75" zoomScalePageLayoutView="0" workbookViewId="0" topLeftCell="A1">
      <selection activeCell="H7" sqref="H7:K7"/>
    </sheetView>
  </sheetViews>
  <sheetFormatPr defaultColWidth="9.140625" defaultRowHeight="12.75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140625" style="10" customWidth="1"/>
    <col min="14" max="14" width="14.28125" style="10" bestFit="1" customWidth="1"/>
    <col min="15" max="16384" width="9.140625" style="10" customWidth="1"/>
  </cols>
  <sheetData>
    <row r="1" spans="2:12" ht="15.75" customHeight="1">
      <c r="B1" s="4"/>
      <c r="C1" s="4"/>
      <c r="D1" s="19"/>
      <c r="E1" s="19"/>
      <c r="F1" s="19"/>
      <c r="G1" s="19"/>
      <c r="H1" s="62"/>
      <c r="I1" s="150" t="s">
        <v>116</v>
      </c>
      <c r="J1" s="150"/>
      <c r="K1" s="150"/>
      <c r="L1" s="150"/>
    </row>
    <row r="2" spans="2:12" ht="36" customHeight="1">
      <c r="B2" s="4"/>
      <c r="C2" s="4"/>
      <c r="D2" s="19"/>
      <c r="E2" s="19"/>
      <c r="F2" s="19"/>
      <c r="G2" s="19"/>
      <c r="H2" s="62"/>
      <c r="I2" s="158" t="s">
        <v>147</v>
      </c>
      <c r="J2" s="158"/>
      <c r="K2" s="158"/>
      <c r="L2" s="158"/>
    </row>
    <row r="3" spans="2:12" ht="15.75">
      <c r="B3" s="4"/>
      <c r="C3" s="4"/>
      <c r="D3" s="19"/>
      <c r="E3" s="19"/>
      <c r="F3" s="19"/>
      <c r="G3" s="19"/>
      <c r="H3" s="31"/>
      <c r="I3" s="31"/>
      <c r="J3" s="31"/>
      <c r="K3" s="221"/>
      <c r="L3" s="221"/>
    </row>
    <row r="4" spans="2:12" ht="15.75">
      <c r="B4" s="219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 ht="15.75">
      <c r="B5" s="4"/>
      <c r="C5" s="4"/>
      <c r="D5" s="19"/>
      <c r="E5" s="19"/>
      <c r="F5" s="19"/>
      <c r="G5" s="19"/>
      <c r="H5" s="31"/>
      <c r="I5" s="31"/>
      <c r="J5" s="31"/>
      <c r="K5" s="31"/>
      <c r="L5" s="4"/>
    </row>
    <row r="6" spans="1:14" ht="33" customHeight="1">
      <c r="A6" s="175" t="s">
        <v>0</v>
      </c>
      <c r="B6" s="172" t="s">
        <v>1</v>
      </c>
      <c r="C6" s="172" t="s">
        <v>2</v>
      </c>
      <c r="D6" s="182" t="s">
        <v>3</v>
      </c>
      <c r="E6" s="182"/>
      <c r="F6" s="182"/>
      <c r="G6" s="182"/>
      <c r="H6" s="182" t="s">
        <v>144</v>
      </c>
      <c r="I6" s="182"/>
      <c r="J6" s="182"/>
      <c r="K6" s="182"/>
      <c r="L6" s="172" t="s">
        <v>14</v>
      </c>
      <c r="M6" s="11"/>
      <c r="N6" s="11"/>
    </row>
    <row r="7" spans="1:12" ht="31.5">
      <c r="A7" s="176"/>
      <c r="B7" s="172"/>
      <c r="C7" s="172"/>
      <c r="D7" s="48" t="s">
        <v>4</v>
      </c>
      <c r="E7" s="48" t="s">
        <v>5</v>
      </c>
      <c r="F7" s="48" t="s">
        <v>6</v>
      </c>
      <c r="G7" s="48" t="s">
        <v>7</v>
      </c>
      <c r="H7" s="141" t="s">
        <v>87</v>
      </c>
      <c r="I7" s="141" t="s">
        <v>117</v>
      </c>
      <c r="J7" s="141" t="s">
        <v>272</v>
      </c>
      <c r="K7" s="43" t="s">
        <v>273</v>
      </c>
      <c r="L7" s="172"/>
    </row>
    <row r="8" spans="1:12" ht="82.5" customHeight="1">
      <c r="A8" s="61">
        <v>1</v>
      </c>
      <c r="B8" s="50" t="s">
        <v>48</v>
      </c>
      <c r="C8" s="51" t="s">
        <v>25</v>
      </c>
      <c r="D8" s="52" t="s">
        <v>25</v>
      </c>
      <c r="E8" s="52" t="s">
        <v>25</v>
      </c>
      <c r="F8" s="52" t="s">
        <v>25</v>
      </c>
      <c r="G8" s="52" t="s">
        <v>25</v>
      </c>
      <c r="H8" s="66">
        <f>H9+H23</f>
        <v>92172.14500000002</v>
      </c>
      <c r="I8" s="66">
        <f>I9+I23</f>
        <v>44955.597</v>
      </c>
      <c r="J8" s="66">
        <f>J9+J23</f>
        <v>44955.597</v>
      </c>
      <c r="K8" s="67">
        <f>SUM(H8:J8)</f>
        <v>182083.33900000004</v>
      </c>
      <c r="L8" s="53" t="s">
        <v>25</v>
      </c>
    </row>
    <row r="9" spans="1:12" s="38" customFormat="1" ht="31.5">
      <c r="A9" s="61">
        <v>2</v>
      </c>
      <c r="B9" s="54" t="s">
        <v>49</v>
      </c>
      <c r="C9" s="51" t="s">
        <v>25</v>
      </c>
      <c r="D9" s="52" t="s">
        <v>25</v>
      </c>
      <c r="E9" s="52" t="s">
        <v>25</v>
      </c>
      <c r="F9" s="52" t="s">
        <v>25</v>
      </c>
      <c r="G9" s="52" t="s">
        <v>25</v>
      </c>
      <c r="H9" s="67">
        <f>H16+H18+H20+H22</f>
        <v>92172.14500000002</v>
      </c>
      <c r="I9" s="67">
        <f>I16+I18+I20+I22</f>
        <v>44955.597</v>
      </c>
      <c r="J9" s="67">
        <f>J16+J18+J20+J22</f>
        <v>44955.597</v>
      </c>
      <c r="K9" s="67">
        <f>SUM(H9:J9)</f>
        <v>182083.33900000004</v>
      </c>
      <c r="L9" s="53" t="s">
        <v>25</v>
      </c>
    </row>
    <row r="10" spans="1:12" ht="15.75" customHeight="1">
      <c r="A10" s="175">
        <v>3</v>
      </c>
      <c r="B10" s="186" t="s">
        <v>50</v>
      </c>
      <c r="C10" s="199" t="s">
        <v>128</v>
      </c>
      <c r="D10" s="173" t="s">
        <v>33</v>
      </c>
      <c r="E10" s="173" t="s">
        <v>34</v>
      </c>
      <c r="F10" s="48" t="s">
        <v>150</v>
      </c>
      <c r="G10" s="55" t="s">
        <v>125</v>
      </c>
      <c r="H10" s="45">
        <v>44484.527</v>
      </c>
      <c r="I10" s="45">
        <v>44484.527</v>
      </c>
      <c r="J10" s="45">
        <v>44484.527</v>
      </c>
      <c r="K10" s="45">
        <f>SUM(H10:J10)</f>
        <v>133453.581</v>
      </c>
      <c r="L10" s="194" t="s">
        <v>192</v>
      </c>
    </row>
    <row r="11" spans="1:14" ht="15.75">
      <c r="A11" s="218"/>
      <c r="B11" s="217"/>
      <c r="C11" s="200"/>
      <c r="D11" s="173"/>
      <c r="E11" s="173"/>
      <c r="F11" s="182" t="s">
        <v>122</v>
      </c>
      <c r="G11" s="55" t="s">
        <v>35</v>
      </c>
      <c r="H11" s="45">
        <v>13207.688</v>
      </c>
      <c r="I11" s="64">
        <v>0</v>
      </c>
      <c r="J11" s="64">
        <v>0</v>
      </c>
      <c r="K11" s="45">
        <f aca="true" t="shared" si="0" ref="K11:K29">SUM(H11:J11)</f>
        <v>13207.688</v>
      </c>
      <c r="L11" s="195"/>
      <c r="N11" s="93"/>
    </row>
    <row r="12" spans="1:14" ht="15.75">
      <c r="A12" s="218"/>
      <c r="B12" s="217"/>
      <c r="C12" s="200"/>
      <c r="D12" s="173"/>
      <c r="E12" s="173"/>
      <c r="F12" s="182"/>
      <c r="G12" s="55" t="s">
        <v>36</v>
      </c>
      <c r="H12" s="45">
        <v>726.027</v>
      </c>
      <c r="I12" s="64">
        <v>0</v>
      </c>
      <c r="J12" s="64">
        <v>0</v>
      </c>
      <c r="K12" s="45">
        <f t="shared" si="0"/>
        <v>726.027</v>
      </c>
      <c r="L12" s="195"/>
      <c r="N12" s="93"/>
    </row>
    <row r="13" spans="1:14" ht="15.75">
      <c r="A13" s="218"/>
      <c r="B13" s="217"/>
      <c r="C13" s="200"/>
      <c r="D13" s="173"/>
      <c r="E13" s="173"/>
      <c r="F13" s="182"/>
      <c r="G13" s="55" t="s">
        <v>84</v>
      </c>
      <c r="H13" s="45">
        <v>3988.723</v>
      </c>
      <c r="I13" s="64">
        <v>0</v>
      </c>
      <c r="J13" s="64">
        <v>0</v>
      </c>
      <c r="K13" s="45">
        <f t="shared" si="0"/>
        <v>3988.723</v>
      </c>
      <c r="L13" s="195"/>
      <c r="N13" s="93"/>
    </row>
    <row r="14" spans="1:14" ht="15.75" hidden="1">
      <c r="A14" s="218"/>
      <c r="B14" s="217"/>
      <c r="C14" s="200"/>
      <c r="D14" s="173"/>
      <c r="E14" s="173"/>
      <c r="F14" s="182"/>
      <c r="G14" s="55" t="s">
        <v>33</v>
      </c>
      <c r="H14" s="45"/>
      <c r="I14" s="64">
        <v>0</v>
      </c>
      <c r="J14" s="64">
        <v>0</v>
      </c>
      <c r="K14" s="45">
        <f>SUM(H14:J14)</f>
        <v>0</v>
      </c>
      <c r="L14" s="195"/>
      <c r="N14" s="93"/>
    </row>
    <row r="15" spans="1:14" ht="15.75">
      <c r="A15" s="218"/>
      <c r="B15" s="217"/>
      <c r="C15" s="201"/>
      <c r="D15" s="173"/>
      <c r="E15" s="173"/>
      <c r="F15" s="182"/>
      <c r="G15" s="55" t="s">
        <v>125</v>
      </c>
      <c r="H15" s="45">
        <v>29294.11</v>
      </c>
      <c r="I15" s="64">
        <v>0</v>
      </c>
      <c r="J15" s="64">
        <v>0</v>
      </c>
      <c r="K15" s="45">
        <f t="shared" si="0"/>
        <v>29294.11</v>
      </c>
      <c r="L15" s="195"/>
      <c r="N15" s="93"/>
    </row>
    <row r="16" spans="1:12" ht="15.75">
      <c r="A16" s="176"/>
      <c r="B16" s="187"/>
      <c r="C16" s="189" t="s">
        <v>41</v>
      </c>
      <c r="D16" s="189"/>
      <c r="E16" s="189"/>
      <c r="F16" s="189"/>
      <c r="G16" s="189"/>
      <c r="H16" s="45">
        <f>SUM(H10:H15)</f>
        <v>91701.07500000001</v>
      </c>
      <c r="I16" s="45">
        <f>SUM(I10:I15)</f>
        <v>44484.527</v>
      </c>
      <c r="J16" s="45">
        <f>SUM(J10:J15)</f>
        <v>44484.527</v>
      </c>
      <c r="K16" s="45">
        <f t="shared" si="0"/>
        <v>180670.12900000002</v>
      </c>
      <c r="L16" s="195"/>
    </row>
    <row r="17" spans="1:12" ht="42" customHeight="1">
      <c r="A17" s="175">
        <v>4</v>
      </c>
      <c r="B17" s="186" t="s">
        <v>99</v>
      </c>
      <c r="C17" s="40" t="s">
        <v>128</v>
      </c>
      <c r="D17" s="55" t="s">
        <v>33</v>
      </c>
      <c r="E17" s="55" t="s">
        <v>34</v>
      </c>
      <c r="F17" s="48" t="s">
        <v>151</v>
      </c>
      <c r="G17" s="55" t="s">
        <v>33</v>
      </c>
      <c r="H17" s="45">
        <v>171.07</v>
      </c>
      <c r="I17" s="45">
        <v>171.07</v>
      </c>
      <c r="J17" s="45">
        <v>171.07</v>
      </c>
      <c r="K17" s="45">
        <f t="shared" si="0"/>
        <v>513.21</v>
      </c>
      <c r="L17" s="195"/>
    </row>
    <row r="18" spans="1:12" ht="15.75">
      <c r="A18" s="176"/>
      <c r="B18" s="187"/>
      <c r="C18" s="189" t="s">
        <v>51</v>
      </c>
      <c r="D18" s="189"/>
      <c r="E18" s="189"/>
      <c r="F18" s="189"/>
      <c r="G18" s="189"/>
      <c r="H18" s="45">
        <f>SUM(H17)</f>
        <v>171.07</v>
      </c>
      <c r="I18" s="45">
        <f>SUM(I17)</f>
        <v>171.07</v>
      </c>
      <c r="J18" s="45">
        <f>SUM(J17)</f>
        <v>171.07</v>
      </c>
      <c r="K18" s="45">
        <f t="shared" si="0"/>
        <v>513.21</v>
      </c>
      <c r="L18" s="195"/>
    </row>
    <row r="19" spans="1:12" ht="85.5" customHeight="1">
      <c r="A19" s="175">
        <v>5</v>
      </c>
      <c r="B19" s="186" t="s">
        <v>82</v>
      </c>
      <c r="C19" s="40" t="s">
        <v>128</v>
      </c>
      <c r="D19" s="55" t="s">
        <v>33</v>
      </c>
      <c r="E19" s="55" t="s">
        <v>34</v>
      </c>
      <c r="F19" s="48" t="s">
        <v>152</v>
      </c>
      <c r="G19" s="55" t="s">
        <v>33</v>
      </c>
      <c r="H19" s="45">
        <v>300</v>
      </c>
      <c r="I19" s="64">
        <v>300</v>
      </c>
      <c r="J19" s="64">
        <v>300</v>
      </c>
      <c r="K19" s="45">
        <f t="shared" si="0"/>
        <v>900</v>
      </c>
      <c r="L19" s="195"/>
    </row>
    <row r="20" spans="1:12" ht="15.75">
      <c r="A20" s="176"/>
      <c r="B20" s="187"/>
      <c r="C20" s="189" t="s">
        <v>73</v>
      </c>
      <c r="D20" s="189"/>
      <c r="E20" s="189"/>
      <c r="F20" s="189"/>
      <c r="G20" s="189"/>
      <c r="H20" s="45">
        <f>SUM(H19)</f>
        <v>300</v>
      </c>
      <c r="I20" s="45">
        <f>SUM(I19)</f>
        <v>300</v>
      </c>
      <c r="J20" s="45">
        <f>SUM(J19)</f>
        <v>300</v>
      </c>
      <c r="K20" s="45">
        <f t="shared" si="0"/>
        <v>900</v>
      </c>
      <c r="L20" s="196"/>
    </row>
    <row r="21" spans="1:12" ht="37.5" customHeight="1">
      <c r="A21" s="175">
        <v>6</v>
      </c>
      <c r="B21" s="186" t="s">
        <v>100</v>
      </c>
      <c r="C21" s="40" t="s">
        <v>128</v>
      </c>
      <c r="D21" s="55" t="s">
        <v>33</v>
      </c>
      <c r="E21" s="55" t="s">
        <v>34</v>
      </c>
      <c r="F21" s="48" t="s">
        <v>101</v>
      </c>
      <c r="G21" s="55" t="s">
        <v>33</v>
      </c>
      <c r="H21" s="45">
        <v>0</v>
      </c>
      <c r="I21" s="45">
        <v>0</v>
      </c>
      <c r="J21" s="45">
        <v>0</v>
      </c>
      <c r="K21" s="45">
        <f t="shared" si="0"/>
        <v>0</v>
      </c>
      <c r="L21" s="65"/>
    </row>
    <row r="22" spans="1:12" ht="15.75">
      <c r="A22" s="176"/>
      <c r="B22" s="187"/>
      <c r="C22" s="189" t="s">
        <v>75</v>
      </c>
      <c r="D22" s="189"/>
      <c r="E22" s="189"/>
      <c r="F22" s="189"/>
      <c r="G22" s="189"/>
      <c r="H22" s="45">
        <f>H21</f>
        <v>0</v>
      </c>
      <c r="I22" s="45">
        <f>I21</f>
        <v>0</v>
      </c>
      <c r="J22" s="45">
        <f>J21</f>
        <v>0</v>
      </c>
      <c r="K22" s="45">
        <f t="shared" si="0"/>
        <v>0</v>
      </c>
      <c r="L22" s="65"/>
    </row>
    <row r="23" spans="1:12" s="38" customFormat="1" ht="31.5">
      <c r="A23" s="61">
        <v>7</v>
      </c>
      <c r="B23" s="54" t="s">
        <v>52</v>
      </c>
      <c r="C23" s="51" t="s">
        <v>25</v>
      </c>
      <c r="D23" s="52" t="s">
        <v>25</v>
      </c>
      <c r="E23" s="52" t="s">
        <v>25</v>
      </c>
      <c r="F23" s="52" t="s">
        <v>25</v>
      </c>
      <c r="G23" s="52" t="s">
        <v>25</v>
      </c>
      <c r="H23" s="67">
        <f>H25+H27</f>
        <v>0</v>
      </c>
      <c r="I23" s="66">
        <f>I25+I27</f>
        <v>0</v>
      </c>
      <c r="J23" s="66">
        <f>J25+J27</f>
        <v>0</v>
      </c>
      <c r="K23" s="67">
        <f t="shared" si="0"/>
        <v>0</v>
      </c>
      <c r="L23" s="53" t="s">
        <v>25</v>
      </c>
    </row>
    <row r="24" spans="1:12" ht="47.25" customHeight="1">
      <c r="A24" s="175">
        <v>8</v>
      </c>
      <c r="B24" s="186" t="s">
        <v>155</v>
      </c>
      <c r="C24" s="40" t="s">
        <v>128</v>
      </c>
      <c r="D24" s="55" t="s">
        <v>33</v>
      </c>
      <c r="E24" s="55" t="s">
        <v>34</v>
      </c>
      <c r="F24" s="48" t="s">
        <v>153</v>
      </c>
      <c r="G24" s="55" t="s">
        <v>33</v>
      </c>
      <c r="H24" s="45">
        <v>0</v>
      </c>
      <c r="I24" s="45">
        <v>0</v>
      </c>
      <c r="J24" s="45">
        <v>0</v>
      </c>
      <c r="K24" s="45">
        <f t="shared" si="0"/>
        <v>0</v>
      </c>
      <c r="L24" s="197" t="s">
        <v>193</v>
      </c>
    </row>
    <row r="25" spans="1:12" ht="19.5" customHeight="1">
      <c r="A25" s="176"/>
      <c r="B25" s="217"/>
      <c r="C25" s="189" t="s">
        <v>38</v>
      </c>
      <c r="D25" s="189"/>
      <c r="E25" s="189"/>
      <c r="F25" s="189"/>
      <c r="G25" s="189"/>
      <c r="H25" s="45">
        <f>SUM(H24)</f>
        <v>0</v>
      </c>
      <c r="I25" s="45">
        <f>SUM(I24)</f>
        <v>0</v>
      </c>
      <c r="J25" s="45">
        <f>SUM(J24)</f>
        <v>0</v>
      </c>
      <c r="K25" s="45">
        <f t="shared" si="0"/>
        <v>0</v>
      </c>
      <c r="L25" s="197"/>
    </row>
    <row r="26" spans="1:12" ht="71.25" customHeight="1">
      <c r="A26" s="175">
        <v>9</v>
      </c>
      <c r="B26" s="186" t="s">
        <v>156</v>
      </c>
      <c r="C26" s="40" t="s">
        <v>128</v>
      </c>
      <c r="D26" s="55" t="s">
        <v>33</v>
      </c>
      <c r="E26" s="55" t="s">
        <v>34</v>
      </c>
      <c r="F26" s="48" t="s">
        <v>154</v>
      </c>
      <c r="G26" s="55" t="s">
        <v>33</v>
      </c>
      <c r="H26" s="45">
        <v>0</v>
      </c>
      <c r="I26" s="45">
        <v>0</v>
      </c>
      <c r="J26" s="45">
        <v>0</v>
      </c>
      <c r="K26" s="45">
        <f>SUM(H26:J26)</f>
        <v>0</v>
      </c>
      <c r="L26" s="197"/>
    </row>
    <row r="27" spans="1:12" ht="15.75">
      <c r="A27" s="176"/>
      <c r="B27" s="217"/>
      <c r="C27" s="189" t="s">
        <v>42</v>
      </c>
      <c r="D27" s="189"/>
      <c r="E27" s="189"/>
      <c r="F27" s="189"/>
      <c r="G27" s="189"/>
      <c r="H27" s="45">
        <f>SUM(H26)</f>
        <v>0</v>
      </c>
      <c r="I27" s="45">
        <f>SUM(I26)</f>
        <v>0</v>
      </c>
      <c r="J27" s="45">
        <f>SUM(J26)</f>
        <v>0</v>
      </c>
      <c r="K27" s="45">
        <f>SUM(H27:J27)</f>
        <v>0</v>
      </c>
      <c r="L27" s="197"/>
    </row>
    <row r="28" spans="1:12" ht="15.75">
      <c r="A28" s="92">
        <f>A26+1</f>
        <v>10</v>
      </c>
      <c r="B28" s="18" t="s">
        <v>148</v>
      </c>
      <c r="C28" s="39" t="s">
        <v>25</v>
      </c>
      <c r="D28" s="91" t="s">
        <v>25</v>
      </c>
      <c r="E28" s="91" t="s">
        <v>25</v>
      </c>
      <c r="F28" s="91" t="s">
        <v>25</v>
      </c>
      <c r="G28" s="91" t="s">
        <v>25</v>
      </c>
      <c r="H28" s="99">
        <f>H8</f>
        <v>92172.14500000002</v>
      </c>
      <c r="I28" s="99">
        <f>I8</f>
        <v>44955.597</v>
      </c>
      <c r="J28" s="99">
        <f>J8</f>
        <v>44955.597</v>
      </c>
      <c r="K28" s="100">
        <f t="shared" si="0"/>
        <v>182083.33900000004</v>
      </c>
      <c r="L28" s="53" t="s">
        <v>25</v>
      </c>
    </row>
    <row r="29" spans="1:12" ht="31.5">
      <c r="A29" s="61">
        <f>A28+1</f>
        <v>11</v>
      </c>
      <c r="B29" s="50" t="s">
        <v>149</v>
      </c>
      <c r="C29" s="40" t="s">
        <v>128</v>
      </c>
      <c r="D29" s="55" t="s">
        <v>25</v>
      </c>
      <c r="E29" s="55" t="s">
        <v>25</v>
      </c>
      <c r="F29" s="55" t="s">
        <v>25</v>
      </c>
      <c r="G29" s="55" t="s">
        <v>25</v>
      </c>
      <c r="H29" s="45">
        <f>H28</f>
        <v>92172.14500000002</v>
      </c>
      <c r="I29" s="45">
        <f>I28</f>
        <v>44955.597</v>
      </c>
      <c r="J29" s="45">
        <f>J28</f>
        <v>44955.597</v>
      </c>
      <c r="K29" s="45">
        <f t="shared" si="0"/>
        <v>182083.33900000004</v>
      </c>
      <c r="L29" s="40" t="s">
        <v>25</v>
      </c>
    </row>
    <row r="30" spans="2:12" ht="15.75">
      <c r="B30" s="12"/>
      <c r="C30" s="9"/>
      <c r="D30" s="22"/>
      <c r="E30" s="22"/>
      <c r="F30" s="22"/>
      <c r="G30" s="22"/>
      <c r="H30" s="32"/>
      <c r="I30" s="32"/>
      <c r="J30" s="32"/>
      <c r="K30" s="32"/>
      <c r="L30" s="9"/>
    </row>
    <row r="31" spans="2:12" ht="15.75">
      <c r="B31" s="3"/>
      <c r="C31" s="3"/>
      <c r="D31" s="25"/>
      <c r="E31" s="24"/>
      <c r="F31" s="24"/>
      <c r="G31" s="24"/>
      <c r="H31" s="33"/>
      <c r="I31" s="33"/>
      <c r="J31" s="33"/>
      <c r="K31" s="32"/>
      <c r="L31" s="9"/>
    </row>
    <row r="32" spans="2:12" ht="18.75">
      <c r="B32" s="5"/>
      <c r="C32" s="8"/>
      <c r="D32" s="26"/>
      <c r="E32" s="26"/>
      <c r="F32" s="26"/>
      <c r="G32" s="77"/>
      <c r="H32" s="142"/>
      <c r="I32" s="142"/>
      <c r="J32" s="70"/>
      <c r="K32" s="32"/>
      <c r="L32" s="9"/>
    </row>
    <row r="33" spans="2:12" ht="18.75">
      <c r="B33" s="150"/>
      <c r="C33" s="150"/>
      <c r="D33" s="150"/>
      <c r="E33" s="24"/>
      <c r="F33" s="24"/>
      <c r="G33" s="78"/>
      <c r="H33" s="73"/>
      <c r="I33" s="73"/>
      <c r="J33" s="73"/>
      <c r="K33" s="31"/>
      <c r="L33" s="4"/>
    </row>
    <row r="34" spans="2:12" ht="18.75">
      <c r="B34" s="150"/>
      <c r="C34" s="150"/>
      <c r="D34" s="150"/>
      <c r="E34" s="24"/>
      <c r="F34" s="24"/>
      <c r="G34" s="78"/>
      <c r="H34" s="73"/>
      <c r="I34" s="71"/>
      <c r="J34" s="33"/>
      <c r="K34" s="31"/>
      <c r="L34" s="4"/>
    </row>
    <row r="35" spans="2:12" ht="18.75">
      <c r="B35" s="150"/>
      <c r="C35" s="150"/>
      <c r="D35" s="150"/>
      <c r="E35" s="24"/>
      <c r="F35" s="24"/>
      <c r="G35" s="78"/>
      <c r="H35" s="220"/>
      <c r="I35" s="220"/>
      <c r="J35" s="33"/>
      <c r="K35" s="31"/>
      <c r="L35" s="4"/>
    </row>
    <row r="36" spans="2:12" ht="18.75">
      <c r="B36" s="4"/>
      <c r="C36" s="4"/>
      <c r="D36" s="19"/>
      <c r="E36" s="19"/>
      <c r="F36" s="19"/>
      <c r="G36" s="79"/>
      <c r="H36" s="75"/>
      <c r="I36" s="75"/>
      <c r="J36" s="31"/>
      <c r="K36" s="31"/>
      <c r="L36" s="4"/>
    </row>
    <row r="37" spans="2:12" ht="15.75">
      <c r="B37" s="4"/>
      <c r="C37" s="4"/>
      <c r="D37" s="19"/>
      <c r="E37" s="19"/>
      <c r="F37" s="19"/>
      <c r="G37" s="19"/>
      <c r="H37" s="31"/>
      <c r="I37" s="31"/>
      <c r="J37" s="31"/>
      <c r="K37" s="31"/>
      <c r="L37" s="4"/>
    </row>
    <row r="38" spans="2:12" ht="15.75">
      <c r="B38" s="4"/>
      <c r="C38" s="4"/>
      <c r="D38" s="19"/>
      <c r="E38" s="19"/>
      <c r="F38" s="19"/>
      <c r="G38" s="19"/>
      <c r="H38" s="31"/>
      <c r="I38" s="31"/>
      <c r="J38" s="31"/>
      <c r="K38" s="31"/>
      <c r="L38" s="4"/>
    </row>
    <row r="39" spans="2:12" ht="15.75">
      <c r="B39" s="4"/>
      <c r="C39" s="4"/>
      <c r="D39" s="19"/>
      <c r="E39" s="19"/>
      <c r="F39" s="19"/>
      <c r="G39" s="19"/>
      <c r="H39" s="31"/>
      <c r="I39" s="31"/>
      <c r="J39" s="31"/>
      <c r="K39" s="31"/>
      <c r="L39" s="4"/>
    </row>
    <row r="40" spans="2:12" ht="15.75">
      <c r="B40" s="4"/>
      <c r="C40" s="4"/>
      <c r="D40" s="19"/>
      <c r="E40" s="19"/>
      <c r="F40" s="19"/>
      <c r="G40" s="19"/>
      <c r="H40" s="31"/>
      <c r="I40" s="31"/>
      <c r="J40" s="31"/>
      <c r="K40" s="31"/>
      <c r="L40" s="4"/>
    </row>
    <row r="41" spans="2:12" ht="15.75">
      <c r="B41" s="4"/>
      <c r="C41" s="4"/>
      <c r="D41" s="19"/>
      <c r="E41" s="19"/>
      <c r="F41" s="19"/>
      <c r="G41" s="19"/>
      <c r="H41" s="31"/>
      <c r="I41" s="31"/>
      <c r="J41" s="31"/>
      <c r="K41" s="31"/>
      <c r="L41" s="4"/>
    </row>
    <row r="42" spans="2:12" ht="15.75">
      <c r="B42" s="4"/>
      <c r="C42" s="4"/>
      <c r="D42" s="19"/>
      <c r="E42" s="19"/>
      <c r="F42" s="19"/>
      <c r="G42" s="19"/>
      <c r="H42" s="31"/>
      <c r="I42" s="31"/>
      <c r="J42" s="31"/>
      <c r="K42" s="31"/>
      <c r="L42" s="4"/>
    </row>
    <row r="43" spans="2:12" ht="15.75">
      <c r="B43" s="4"/>
      <c r="C43" s="4"/>
      <c r="D43" s="19"/>
      <c r="E43" s="19"/>
      <c r="F43" s="19"/>
      <c r="G43" s="19"/>
      <c r="H43" s="31"/>
      <c r="I43" s="31"/>
      <c r="J43" s="31"/>
      <c r="K43" s="31"/>
      <c r="L43" s="4"/>
    </row>
    <row r="44" spans="2:12" ht="15.75">
      <c r="B44" s="4"/>
      <c r="C44" s="4"/>
      <c r="D44" s="19"/>
      <c r="E44" s="19"/>
      <c r="F44" s="19"/>
      <c r="G44" s="19"/>
      <c r="H44" s="69"/>
      <c r="I44" s="31"/>
      <c r="J44" s="31"/>
      <c r="K44" s="31"/>
      <c r="L44" s="4"/>
    </row>
    <row r="45" spans="2:12" ht="15.75">
      <c r="B45" s="4"/>
      <c r="C45" s="4"/>
      <c r="D45" s="19"/>
      <c r="E45" s="19"/>
      <c r="F45" s="19"/>
      <c r="G45" s="19"/>
      <c r="H45" s="31"/>
      <c r="I45" s="31"/>
      <c r="J45" s="31"/>
      <c r="K45" s="31"/>
      <c r="L45" s="4"/>
    </row>
    <row r="46" spans="2:12" ht="15.75">
      <c r="B46" s="4"/>
      <c r="C46" s="4"/>
      <c r="D46" s="19"/>
      <c r="E46" s="19"/>
      <c r="F46" s="19"/>
      <c r="G46" s="19"/>
      <c r="H46" s="31"/>
      <c r="I46" s="31"/>
      <c r="J46" s="31"/>
      <c r="K46" s="31"/>
      <c r="L46" s="4"/>
    </row>
    <row r="47" spans="2:12" ht="15.75">
      <c r="B47" s="4"/>
      <c r="C47" s="4"/>
      <c r="D47" s="19"/>
      <c r="E47" s="19"/>
      <c r="F47" s="19"/>
      <c r="G47" s="19"/>
      <c r="H47" s="69"/>
      <c r="I47" s="31"/>
      <c r="J47" s="31"/>
      <c r="K47" s="31"/>
      <c r="L47" s="4"/>
    </row>
    <row r="48" spans="2:12" ht="15.75">
      <c r="B48" s="4"/>
      <c r="C48" s="4"/>
      <c r="D48" s="19"/>
      <c r="E48" s="19"/>
      <c r="F48" s="19"/>
      <c r="G48" s="19"/>
      <c r="H48" s="69"/>
      <c r="I48" s="31"/>
      <c r="J48" s="31"/>
      <c r="K48" s="31"/>
      <c r="L48" s="4"/>
    </row>
    <row r="49" spans="2:12" ht="15.75">
      <c r="B49" s="4"/>
      <c r="C49" s="4"/>
      <c r="D49" s="19"/>
      <c r="E49" s="19"/>
      <c r="F49" s="19"/>
      <c r="G49" s="19"/>
      <c r="H49" s="69"/>
      <c r="I49" s="31"/>
      <c r="J49" s="31"/>
      <c r="K49" s="31"/>
      <c r="L49" s="4"/>
    </row>
    <row r="50" spans="2:12" ht="15.75">
      <c r="B50" s="4"/>
      <c r="C50" s="4"/>
      <c r="D50" s="19"/>
      <c r="E50" s="19"/>
      <c r="F50" s="19"/>
      <c r="G50" s="19"/>
      <c r="H50" s="31"/>
      <c r="I50" s="31"/>
      <c r="J50" s="31"/>
      <c r="K50" s="31"/>
      <c r="L50" s="4"/>
    </row>
    <row r="51" spans="2:12" ht="15.75">
      <c r="B51" s="4"/>
      <c r="C51" s="4"/>
      <c r="D51" s="19"/>
      <c r="E51" s="19"/>
      <c r="F51" s="19"/>
      <c r="G51" s="19"/>
      <c r="H51" s="31"/>
      <c r="I51" s="31"/>
      <c r="J51" s="31"/>
      <c r="K51" s="31"/>
      <c r="L51" s="4"/>
    </row>
    <row r="52" spans="2:12" ht="15.75">
      <c r="B52" s="4"/>
      <c r="C52" s="4"/>
      <c r="D52" s="19"/>
      <c r="E52" s="19"/>
      <c r="F52" s="19"/>
      <c r="G52" s="19"/>
      <c r="H52" s="31"/>
      <c r="I52" s="31"/>
      <c r="J52" s="31"/>
      <c r="K52" s="31"/>
      <c r="L52" s="4"/>
    </row>
    <row r="53" spans="2:12" ht="15.75">
      <c r="B53" s="4"/>
      <c r="C53" s="4"/>
      <c r="D53" s="19"/>
      <c r="E53" s="19"/>
      <c r="F53" s="19"/>
      <c r="G53" s="19"/>
      <c r="H53" s="31"/>
      <c r="I53" s="31"/>
      <c r="J53" s="31"/>
      <c r="K53" s="31"/>
      <c r="L53" s="4"/>
    </row>
    <row r="54" spans="2:12" ht="15.75">
      <c r="B54" s="4"/>
      <c r="C54" s="4"/>
      <c r="D54" s="19"/>
      <c r="E54" s="19"/>
      <c r="F54" s="19"/>
      <c r="G54" s="19"/>
      <c r="H54" s="31"/>
      <c r="I54" s="31"/>
      <c r="J54" s="31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31"/>
      <c r="I55" s="31"/>
      <c r="J55" s="31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31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31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31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</sheetData>
  <sheetProtection/>
  <mergeCells count="38">
    <mergeCell ref="I1:L1"/>
    <mergeCell ref="I2:L2"/>
    <mergeCell ref="C27:G27"/>
    <mergeCell ref="L24:L27"/>
    <mergeCell ref="K3:L3"/>
    <mergeCell ref="L10:L20"/>
    <mergeCell ref="L6:L7"/>
    <mergeCell ref="C20:G20"/>
    <mergeCell ref="D6:G6"/>
    <mergeCell ref="C18:G18"/>
    <mergeCell ref="H35:I35"/>
    <mergeCell ref="C25:G25"/>
    <mergeCell ref="B35:D35"/>
    <mergeCell ref="H6:K6"/>
    <mergeCell ref="B10:B16"/>
    <mergeCell ref="B34:D34"/>
    <mergeCell ref="B33:D33"/>
    <mergeCell ref="C6:C7"/>
    <mergeCell ref="C16:G16"/>
    <mergeCell ref="B21:B22"/>
    <mergeCell ref="C22:G22"/>
    <mergeCell ref="F11:F15"/>
    <mergeCell ref="B4:L4"/>
    <mergeCell ref="B6:B7"/>
    <mergeCell ref="B19:B20"/>
    <mergeCell ref="C10:C15"/>
    <mergeCell ref="E10:E15"/>
    <mergeCell ref="D10:D15"/>
    <mergeCell ref="A24:A25"/>
    <mergeCell ref="B24:B25"/>
    <mergeCell ref="A26:A27"/>
    <mergeCell ref="B26:B27"/>
    <mergeCell ref="A6:A7"/>
    <mergeCell ref="A10:A16"/>
    <mergeCell ref="A17:A18"/>
    <mergeCell ref="A19:A20"/>
    <mergeCell ref="B17:B18"/>
    <mergeCell ref="A21:A22"/>
  </mergeCells>
  <printOptions/>
  <pageMargins left="0.25" right="0.25" top="0.51" bottom="0.29" header="0.55" footer="0.28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E20" sqref="E20:H20"/>
    </sheetView>
  </sheetViews>
  <sheetFormatPr defaultColWidth="9.140625" defaultRowHeight="12.75"/>
  <cols>
    <col min="1" max="1" width="9.140625" style="118" customWidth="1"/>
    <col min="2" max="2" width="32.57421875" style="118" customWidth="1"/>
    <col min="3" max="3" width="13.00390625" style="118" customWidth="1"/>
    <col min="4" max="4" width="16.00390625" style="118" customWidth="1"/>
    <col min="5" max="5" width="9.8515625" style="118" customWidth="1"/>
    <col min="6" max="6" width="10.421875" style="118" customWidth="1"/>
    <col min="7" max="7" width="10.00390625" style="118" customWidth="1"/>
    <col min="8" max="8" width="10.140625" style="118" customWidth="1"/>
    <col min="9" max="16384" width="9.140625" style="118" customWidth="1"/>
  </cols>
  <sheetData>
    <row r="1" spans="5:16" ht="15.75">
      <c r="E1" s="213" t="s">
        <v>198</v>
      </c>
      <c r="F1" s="213"/>
      <c r="G1" s="213"/>
      <c r="H1" s="213"/>
      <c r="I1" s="120"/>
      <c r="L1" s="213"/>
      <c r="M1" s="213"/>
      <c r="N1" s="213"/>
      <c r="O1" s="213"/>
      <c r="P1" s="213"/>
    </row>
    <row r="2" spans="5:16" ht="85.5" customHeight="1">
      <c r="E2" s="215" t="s">
        <v>179</v>
      </c>
      <c r="F2" s="215"/>
      <c r="G2" s="215"/>
      <c r="H2" s="215"/>
      <c r="I2" s="122"/>
      <c r="J2" s="122"/>
      <c r="L2" s="215"/>
      <c r="M2" s="215"/>
      <c r="N2" s="215"/>
      <c r="O2" s="215"/>
      <c r="P2" s="215"/>
    </row>
    <row r="3" spans="5:10" ht="12.75" customHeight="1">
      <c r="E3" s="121"/>
      <c r="F3" s="121"/>
      <c r="G3" s="121"/>
      <c r="H3" s="121"/>
      <c r="I3" s="122"/>
      <c r="J3" s="122"/>
    </row>
    <row r="4" spans="1:8" ht="15.75" customHeight="1">
      <c r="A4" s="216" t="s">
        <v>235</v>
      </c>
      <c r="B4" s="216"/>
      <c r="C4" s="216"/>
      <c r="D4" s="216"/>
      <c r="E4" s="216"/>
      <c r="F4" s="216"/>
      <c r="G4" s="216"/>
      <c r="H4" s="216"/>
    </row>
    <row r="5" spans="1:8" ht="15.75">
      <c r="A5" s="123"/>
      <c r="B5" s="123"/>
      <c r="C5" s="123"/>
      <c r="D5" s="123"/>
      <c r="E5" s="123"/>
      <c r="F5" s="123"/>
      <c r="G5" s="123"/>
      <c r="H5" s="123"/>
    </row>
    <row r="6" spans="1:8" ht="31.5">
      <c r="A6" s="124" t="s">
        <v>0</v>
      </c>
      <c r="B6" s="124" t="s">
        <v>222</v>
      </c>
      <c r="C6" s="124" t="s">
        <v>202</v>
      </c>
      <c r="D6" s="124" t="s">
        <v>203</v>
      </c>
      <c r="E6" s="2" t="s">
        <v>86</v>
      </c>
      <c r="F6" s="2" t="s">
        <v>87</v>
      </c>
      <c r="G6" s="2" t="s">
        <v>117</v>
      </c>
      <c r="H6" s="2" t="s">
        <v>272</v>
      </c>
    </row>
    <row r="7" spans="1:8" ht="15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41.25" customHeight="1">
      <c r="A8" s="124">
        <v>1</v>
      </c>
      <c r="B8" s="209" t="s">
        <v>236</v>
      </c>
      <c r="C8" s="209"/>
      <c r="D8" s="209"/>
      <c r="E8" s="209"/>
      <c r="F8" s="209"/>
      <c r="G8" s="209"/>
      <c r="H8" s="209"/>
    </row>
    <row r="9" spans="1:8" ht="41.25" customHeight="1">
      <c r="A9" s="124">
        <v>2</v>
      </c>
      <c r="B9" s="209" t="s">
        <v>237</v>
      </c>
      <c r="C9" s="209"/>
      <c r="D9" s="209"/>
      <c r="E9" s="209"/>
      <c r="F9" s="209"/>
      <c r="G9" s="209"/>
      <c r="H9" s="209"/>
    </row>
    <row r="10" spans="1:8" ht="110.25">
      <c r="A10" s="124">
        <v>3</v>
      </c>
      <c r="B10" s="125" t="s">
        <v>238</v>
      </c>
      <c r="C10" s="124" t="s">
        <v>209</v>
      </c>
      <c r="D10" s="124" t="s">
        <v>210</v>
      </c>
      <c r="E10" s="136">
        <v>83.9</v>
      </c>
      <c r="F10" s="136">
        <v>83.9</v>
      </c>
      <c r="G10" s="136">
        <v>83.9</v>
      </c>
      <c r="H10" s="136">
        <v>83.9</v>
      </c>
    </row>
    <row r="11" spans="1:8" ht="39.75" customHeight="1">
      <c r="A11" s="124">
        <v>4</v>
      </c>
      <c r="B11" s="210" t="s">
        <v>239</v>
      </c>
      <c r="C11" s="211"/>
      <c r="D11" s="211"/>
      <c r="E11" s="211"/>
      <c r="F11" s="211"/>
      <c r="G11" s="211"/>
      <c r="H11" s="212"/>
    </row>
    <row r="12" spans="1:8" ht="78.75">
      <c r="A12" s="124">
        <v>5</v>
      </c>
      <c r="B12" s="125" t="s">
        <v>240</v>
      </c>
      <c r="C12" s="124" t="s">
        <v>241</v>
      </c>
      <c r="D12" s="124" t="s">
        <v>210</v>
      </c>
      <c r="E12" s="137">
        <v>13175</v>
      </c>
      <c r="F12" s="137">
        <v>13175</v>
      </c>
      <c r="G12" s="137">
        <v>13175</v>
      </c>
      <c r="H12" s="137">
        <v>13175</v>
      </c>
    </row>
    <row r="13" spans="1:8" ht="15.75">
      <c r="A13" s="131"/>
      <c r="B13" s="132"/>
      <c r="C13" s="131"/>
      <c r="D13" s="131"/>
      <c r="E13" s="131"/>
      <c r="F13" s="131"/>
      <c r="G13" s="131"/>
      <c r="H13" s="131"/>
    </row>
    <row r="14" spans="1:8" ht="15.75" customHeight="1" hidden="1">
      <c r="A14" s="133" t="s">
        <v>29</v>
      </c>
      <c r="C14" s="120"/>
      <c r="D14" s="133" t="s">
        <v>46</v>
      </c>
      <c r="E14" s="123"/>
      <c r="F14" s="123"/>
      <c r="G14" s="123"/>
      <c r="H14" s="123"/>
    </row>
    <row r="15" spans="1:8" ht="15.75" customHeight="1" hidden="1">
      <c r="A15" s="213"/>
      <c r="B15" s="213"/>
      <c r="C15" s="213"/>
      <c r="D15" s="123"/>
      <c r="E15" s="214"/>
      <c r="F15" s="214"/>
      <c r="G15" s="214"/>
      <c r="H15" s="214"/>
    </row>
    <row r="16" spans="1:8" ht="15.75">
      <c r="A16" s="119"/>
      <c r="B16" s="119"/>
      <c r="C16" s="119"/>
      <c r="D16" s="123"/>
      <c r="E16" s="123"/>
      <c r="F16" s="123"/>
      <c r="G16" s="123"/>
      <c r="H16" s="123"/>
    </row>
    <row r="17" spans="1:8" ht="15.75">
      <c r="A17" s="131"/>
      <c r="B17" s="132"/>
      <c r="C17" s="131"/>
      <c r="D17" s="131"/>
      <c r="E17" s="131"/>
      <c r="F17" s="131"/>
      <c r="G17" s="131"/>
      <c r="H17" s="131"/>
    </row>
    <row r="18" spans="1:8" ht="15.75">
      <c r="A18" s="213"/>
      <c r="B18" s="213"/>
      <c r="C18" s="213"/>
      <c r="D18" s="123"/>
      <c r="E18" s="123"/>
      <c r="F18" s="123"/>
      <c r="G18" s="123"/>
      <c r="H18" s="123"/>
    </row>
    <row r="19" spans="1:8" ht="15.75">
      <c r="A19" s="213"/>
      <c r="B19" s="213"/>
      <c r="C19" s="213"/>
      <c r="D19" s="123"/>
      <c r="E19" s="123"/>
      <c r="F19" s="123"/>
      <c r="G19" s="123"/>
      <c r="H19" s="123"/>
    </row>
    <row r="20" spans="1:8" ht="15.75">
      <c r="A20" s="213"/>
      <c r="B20" s="213"/>
      <c r="C20" s="213"/>
      <c r="D20" s="123"/>
      <c r="E20" s="214"/>
      <c r="F20" s="214"/>
      <c r="G20" s="214"/>
      <c r="H20" s="214"/>
    </row>
    <row r="21" spans="1:8" ht="15.75">
      <c r="A21" s="123"/>
      <c r="B21" s="123"/>
      <c r="C21" s="123"/>
      <c r="D21" s="123"/>
      <c r="E21" s="123"/>
      <c r="F21" s="123"/>
      <c r="G21" s="123"/>
      <c r="H21" s="123"/>
    </row>
    <row r="22" spans="1:8" ht="15.75">
      <c r="A22" s="123"/>
      <c r="B22" s="123"/>
      <c r="C22" s="123"/>
      <c r="D22" s="123"/>
      <c r="E22" s="123"/>
      <c r="F22" s="123"/>
      <c r="G22" s="123"/>
      <c r="H22" s="123"/>
    </row>
    <row r="23" spans="1:8" ht="15.75">
      <c r="A23" s="123"/>
      <c r="B23" s="123"/>
      <c r="C23" s="123"/>
      <c r="D23" s="123"/>
      <c r="E23" s="123"/>
      <c r="F23" s="123"/>
      <c r="G23" s="123"/>
      <c r="H23" s="123"/>
    </row>
    <row r="24" spans="1:8" ht="15.75">
      <c r="A24" s="131"/>
      <c r="B24" s="132"/>
      <c r="C24" s="131"/>
      <c r="D24" s="131"/>
      <c r="E24" s="131"/>
      <c r="F24" s="131"/>
      <c r="G24" s="131"/>
      <c r="H24" s="131"/>
    </row>
    <row r="25" spans="1:8" ht="15.75">
      <c r="A25" s="131"/>
      <c r="B25" s="132"/>
      <c r="C25" s="131"/>
      <c r="D25" s="131"/>
      <c r="E25" s="131"/>
      <c r="F25" s="131"/>
      <c r="G25" s="131"/>
      <c r="H25" s="131"/>
    </row>
    <row r="26" spans="1:8" ht="15.75">
      <c r="A26" s="131"/>
      <c r="B26" s="132"/>
      <c r="C26" s="131"/>
      <c r="D26" s="131"/>
      <c r="E26" s="131"/>
      <c r="F26" s="131"/>
      <c r="G26" s="131"/>
      <c r="H26" s="131"/>
    </row>
    <row r="27" spans="1:8" ht="15.75">
      <c r="A27" s="131"/>
      <c r="B27" s="132"/>
      <c r="C27" s="131"/>
      <c r="D27" s="131"/>
      <c r="E27" s="131"/>
      <c r="F27" s="131"/>
      <c r="G27" s="131"/>
      <c r="H27" s="131"/>
    </row>
  </sheetData>
  <sheetProtection/>
  <mergeCells count="14">
    <mergeCell ref="E1:H1"/>
    <mergeCell ref="L1:P1"/>
    <mergeCell ref="E2:H2"/>
    <mergeCell ref="L2:P2"/>
    <mergeCell ref="A4:H4"/>
    <mergeCell ref="B8:H8"/>
    <mergeCell ref="A20:C20"/>
    <mergeCell ref="E20:H20"/>
    <mergeCell ref="B9:H9"/>
    <mergeCell ref="B11:H11"/>
    <mergeCell ref="A15:C15"/>
    <mergeCell ref="E15:H15"/>
    <mergeCell ref="A18:C18"/>
    <mergeCell ref="A19:C19"/>
  </mergeCells>
  <printOptions/>
  <pageMargins left="0.7086614173228347" right="0.3" top="0.35433070866141736" bottom="0.2362204724409449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="75" zoomScaleSheetLayoutView="75" workbookViewId="0" topLeftCell="A1">
      <selection activeCell="E35" sqref="E35"/>
    </sheetView>
  </sheetViews>
  <sheetFormatPr defaultColWidth="9.140625" defaultRowHeight="12.75" outlineLevelCol="1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62"/>
      <c r="J1" s="150" t="s">
        <v>116</v>
      </c>
      <c r="K1" s="150"/>
      <c r="L1" s="150"/>
      <c r="M1" s="150"/>
    </row>
    <row r="2" spans="2:13" ht="34.5" customHeight="1">
      <c r="B2" s="4"/>
      <c r="C2" s="4"/>
      <c r="D2" s="19"/>
      <c r="E2" s="19"/>
      <c r="F2" s="19"/>
      <c r="G2" s="19"/>
      <c r="H2" s="19"/>
      <c r="I2" s="62"/>
      <c r="J2" s="158" t="s">
        <v>179</v>
      </c>
      <c r="K2" s="158"/>
      <c r="L2" s="158"/>
      <c r="M2" s="158"/>
    </row>
    <row r="3" spans="2:13" ht="15.75">
      <c r="B3" s="4"/>
      <c r="C3" s="4"/>
      <c r="D3" s="19"/>
      <c r="E3" s="19"/>
      <c r="F3" s="19"/>
      <c r="G3" s="19"/>
      <c r="H3" s="19"/>
      <c r="I3" s="62"/>
      <c r="J3" s="62"/>
      <c r="K3" s="62"/>
      <c r="L3" s="62"/>
      <c r="M3" s="62"/>
    </row>
    <row r="4" spans="2:13" ht="15.75">
      <c r="B4" s="219" t="s">
        <v>53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2:13" ht="15.75">
      <c r="B5" s="4"/>
      <c r="C5" s="4"/>
      <c r="D5" s="19"/>
      <c r="E5" s="19"/>
      <c r="F5" s="19"/>
      <c r="G5" s="19"/>
      <c r="H5" s="19"/>
      <c r="I5" s="31"/>
      <c r="J5" s="31"/>
      <c r="K5" s="31"/>
      <c r="L5" s="31"/>
      <c r="M5" s="4"/>
    </row>
    <row r="6" spans="1:15" ht="31.5" customHeight="1">
      <c r="A6" s="175" t="s">
        <v>0</v>
      </c>
      <c r="B6" s="152" t="s">
        <v>1</v>
      </c>
      <c r="C6" s="152" t="s">
        <v>2</v>
      </c>
      <c r="D6" s="225" t="s">
        <v>3</v>
      </c>
      <c r="E6" s="225"/>
      <c r="F6" s="225"/>
      <c r="G6" s="225"/>
      <c r="H6" s="88"/>
      <c r="I6" s="229" t="s">
        <v>144</v>
      </c>
      <c r="J6" s="229"/>
      <c r="K6" s="229"/>
      <c r="L6" s="230"/>
      <c r="M6" s="152" t="s">
        <v>14</v>
      </c>
      <c r="N6" s="11"/>
      <c r="O6" s="11"/>
    </row>
    <row r="7" spans="1:13" ht="31.5">
      <c r="A7" s="176"/>
      <c r="B7" s="152"/>
      <c r="C7" s="152"/>
      <c r="D7" s="20" t="s">
        <v>4</v>
      </c>
      <c r="E7" s="20" t="s">
        <v>5</v>
      </c>
      <c r="F7" s="20" t="s">
        <v>6</v>
      </c>
      <c r="G7" s="20" t="s">
        <v>7</v>
      </c>
      <c r="H7" s="2" t="s">
        <v>83</v>
      </c>
      <c r="I7" s="141" t="s">
        <v>87</v>
      </c>
      <c r="J7" s="141" t="s">
        <v>117</v>
      </c>
      <c r="K7" s="141" t="s">
        <v>272</v>
      </c>
      <c r="L7" s="43" t="s">
        <v>273</v>
      </c>
      <c r="M7" s="152"/>
    </row>
    <row r="8" spans="1:13" ht="78.75">
      <c r="A8" s="61">
        <v>1</v>
      </c>
      <c r="B8" s="18" t="s">
        <v>121</v>
      </c>
      <c r="C8" s="36" t="s">
        <v>25</v>
      </c>
      <c r="D8" s="37" t="s">
        <v>25</v>
      </c>
      <c r="E8" s="37" t="s">
        <v>25</v>
      </c>
      <c r="F8" s="37" t="s">
        <v>25</v>
      </c>
      <c r="G8" s="37" t="s">
        <v>25</v>
      </c>
      <c r="H8" s="66">
        <f>H9+H13</f>
        <v>4337.710999999999</v>
      </c>
      <c r="I8" s="66">
        <f>I9+I13</f>
        <v>5865.983</v>
      </c>
      <c r="J8" s="66">
        <f>J9+J13</f>
        <v>5865.983</v>
      </c>
      <c r="K8" s="66">
        <f>K9+K13</f>
        <v>5865.983</v>
      </c>
      <c r="L8" s="66">
        <f aca="true" t="shared" si="0" ref="L8:L19">I8+J8+K8</f>
        <v>17597.949</v>
      </c>
      <c r="M8" s="39" t="s">
        <v>25</v>
      </c>
    </row>
    <row r="9" spans="1:13" s="38" customFormat="1" ht="94.5">
      <c r="A9" s="61">
        <v>2</v>
      </c>
      <c r="B9" s="18" t="s">
        <v>177</v>
      </c>
      <c r="C9" s="36" t="s">
        <v>25</v>
      </c>
      <c r="D9" s="37" t="s">
        <v>25</v>
      </c>
      <c r="E9" s="37" t="s">
        <v>25</v>
      </c>
      <c r="F9" s="37" t="s">
        <v>25</v>
      </c>
      <c r="G9" s="37" t="s">
        <v>25</v>
      </c>
      <c r="H9" s="67">
        <f>H12</f>
        <v>4028.8109999999997</v>
      </c>
      <c r="I9" s="67">
        <f>I12</f>
        <v>5527.883</v>
      </c>
      <c r="J9" s="67">
        <f>J12</f>
        <v>5527.883</v>
      </c>
      <c r="K9" s="67">
        <f>K12</f>
        <v>5527.883</v>
      </c>
      <c r="L9" s="66">
        <f t="shared" si="0"/>
        <v>16583.648999999998</v>
      </c>
      <c r="M9" s="39" t="s">
        <v>25</v>
      </c>
    </row>
    <row r="10" spans="1:13" ht="24.75" customHeight="1">
      <c r="A10" s="61">
        <v>3</v>
      </c>
      <c r="B10" s="233" t="s">
        <v>68</v>
      </c>
      <c r="C10" s="160" t="s">
        <v>55</v>
      </c>
      <c r="D10" s="223" t="s">
        <v>57</v>
      </c>
      <c r="E10" s="223" t="s">
        <v>58</v>
      </c>
      <c r="F10" s="231" t="s">
        <v>182</v>
      </c>
      <c r="G10" s="21" t="s">
        <v>54</v>
      </c>
      <c r="H10" s="45">
        <v>3094.325</v>
      </c>
      <c r="I10" s="45">
        <v>4245.686</v>
      </c>
      <c r="J10" s="45">
        <v>4245.686</v>
      </c>
      <c r="K10" s="45">
        <v>4245.686</v>
      </c>
      <c r="L10" s="64">
        <f t="shared" si="0"/>
        <v>12737.057999999999</v>
      </c>
      <c r="M10" s="228" t="s">
        <v>70</v>
      </c>
    </row>
    <row r="11" spans="1:13" ht="24.75" customHeight="1">
      <c r="A11" s="175">
        <v>4</v>
      </c>
      <c r="B11" s="234"/>
      <c r="C11" s="161"/>
      <c r="D11" s="224"/>
      <c r="E11" s="224"/>
      <c r="F11" s="232"/>
      <c r="G11" s="21" t="s">
        <v>85</v>
      </c>
      <c r="H11" s="45">
        <v>934.486</v>
      </c>
      <c r="I11" s="45">
        <v>1282.197</v>
      </c>
      <c r="J11" s="45">
        <v>1282.197</v>
      </c>
      <c r="K11" s="45">
        <v>1282.197</v>
      </c>
      <c r="L11" s="64">
        <f t="shared" si="0"/>
        <v>3846.5909999999994</v>
      </c>
      <c r="M11" s="228"/>
    </row>
    <row r="12" spans="1:13" ht="15.75">
      <c r="A12" s="176"/>
      <c r="B12" s="235"/>
      <c r="C12" s="222" t="s">
        <v>41</v>
      </c>
      <c r="D12" s="222"/>
      <c r="E12" s="222"/>
      <c r="F12" s="222"/>
      <c r="G12" s="222"/>
      <c r="H12" s="45">
        <f>SUM(H10:H11)</f>
        <v>4028.8109999999997</v>
      </c>
      <c r="I12" s="45">
        <f>I10+I11</f>
        <v>5527.883</v>
      </c>
      <c r="J12" s="45">
        <f>J10+J11</f>
        <v>5527.883</v>
      </c>
      <c r="K12" s="45">
        <f>K10+K11</f>
        <v>5527.883</v>
      </c>
      <c r="L12" s="64">
        <f t="shared" si="0"/>
        <v>16583.648999999998</v>
      </c>
      <c r="M12" s="228"/>
    </row>
    <row r="13" spans="1:13" s="38" customFormat="1" ht="47.25">
      <c r="A13" s="61">
        <v>5</v>
      </c>
      <c r="B13" s="18" t="s">
        <v>178</v>
      </c>
      <c r="C13" s="36" t="s">
        <v>25</v>
      </c>
      <c r="D13" s="37" t="s">
        <v>25</v>
      </c>
      <c r="E13" s="37" t="s">
        <v>25</v>
      </c>
      <c r="F13" s="37" t="s">
        <v>25</v>
      </c>
      <c r="G13" s="37" t="s">
        <v>25</v>
      </c>
      <c r="H13" s="67">
        <v>308.9</v>
      </c>
      <c r="I13" s="67">
        <f>I17</f>
        <v>338.1</v>
      </c>
      <c r="J13" s="67">
        <f>J17</f>
        <v>338.1</v>
      </c>
      <c r="K13" s="67">
        <f>K17</f>
        <v>338.1</v>
      </c>
      <c r="L13" s="66">
        <f t="shared" si="0"/>
        <v>1014.3000000000001</v>
      </c>
      <c r="M13" s="53" t="s">
        <v>25</v>
      </c>
    </row>
    <row r="14" spans="1:13" ht="23.25" customHeight="1">
      <c r="A14" s="175">
        <v>6</v>
      </c>
      <c r="B14" s="169" t="s">
        <v>180</v>
      </c>
      <c r="C14" s="152" t="s">
        <v>55</v>
      </c>
      <c r="D14" s="226" t="s">
        <v>57</v>
      </c>
      <c r="E14" s="226" t="s">
        <v>58</v>
      </c>
      <c r="F14" s="182" t="s">
        <v>181</v>
      </c>
      <c r="G14" s="21" t="s">
        <v>54</v>
      </c>
      <c r="H14" s="45">
        <v>205.221</v>
      </c>
      <c r="I14" s="45">
        <v>211.96267</v>
      </c>
      <c r="J14" s="45">
        <v>211.96267</v>
      </c>
      <c r="K14" s="45">
        <v>211.96267</v>
      </c>
      <c r="L14" s="64">
        <f>I14+J14+K14</f>
        <v>635.88801</v>
      </c>
      <c r="M14" s="197" t="s">
        <v>71</v>
      </c>
    </row>
    <row r="15" spans="1:13" ht="23.25" customHeight="1">
      <c r="A15" s="218"/>
      <c r="B15" s="169"/>
      <c r="C15" s="152"/>
      <c r="D15" s="226"/>
      <c r="E15" s="226"/>
      <c r="F15" s="182"/>
      <c r="G15" s="21" t="s">
        <v>85</v>
      </c>
      <c r="H15" s="45">
        <v>61.978</v>
      </c>
      <c r="I15" s="45">
        <v>64.01273</v>
      </c>
      <c r="J15" s="45">
        <v>64.01273</v>
      </c>
      <c r="K15" s="45">
        <v>64.01273</v>
      </c>
      <c r="L15" s="64">
        <f t="shared" si="0"/>
        <v>192.03819000000001</v>
      </c>
      <c r="M15" s="197"/>
    </row>
    <row r="16" spans="1:13" ht="23.25" customHeight="1">
      <c r="A16" s="218"/>
      <c r="B16" s="169"/>
      <c r="C16" s="152"/>
      <c r="D16" s="226"/>
      <c r="E16" s="226"/>
      <c r="F16" s="173"/>
      <c r="G16" s="21" t="s">
        <v>33</v>
      </c>
      <c r="H16" s="45">
        <v>41.701</v>
      </c>
      <c r="I16" s="45">
        <v>62.1246</v>
      </c>
      <c r="J16" s="45">
        <v>62.1246</v>
      </c>
      <c r="K16" s="45">
        <v>62.1246</v>
      </c>
      <c r="L16" s="64">
        <f t="shared" si="0"/>
        <v>186.37380000000002</v>
      </c>
      <c r="M16" s="197"/>
    </row>
    <row r="17" spans="1:13" ht="15.75">
      <c r="A17" s="176"/>
      <c r="B17" s="169"/>
      <c r="C17" s="222" t="s">
        <v>38</v>
      </c>
      <c r="D17" s="222"/>
      <c r="E17" s="222"/>
      <c r="F17" s="222"/>
      <c r="G17" s="222"/>
      <c r="H17" s="45">
        <f>SUM(H14:H16)</f>
        <v>308.90000000000003</v>
      </c>
      <c r="I17" s="45">
        <f>I14+I15+I16</f>
        <v>338.1</v>
      </c>
      <c r="J17" s="45">
        <f>J14+J15+J16</f>
        <v>338.1</v>
      </c>
      <c r="K17" s="45">
        <f>K14+K15+K16</f>
        <v>338.1</v>
      </c>
      <c r="L17" s="64">
        <f t="shared" si="0"/>
        <v>1014.3000000000001</v>
      </c>
      <c r="M17" s="197"/>
    </row>
    <row r="18" spans="1:12" ht="15.75">
      <c r="A18" s="92">
        <f>A16+1</f>
        <v>1</v>
      </c>
      <c r="B18" s="18" t="s">
        <v>148</v>
      </c>
      <c r="C18" s="39" t="s">
        <v>25</v>
      </c>
      <c r="D18" s="91" t="s">
        <v>25</v>
      </c>
      <c r="E18" s="91" t="s">
        <v>25</v>
      </c>
      <c r="F18" s="91" t="s">
        <v>25</v>
      </c>
      <c r="G18" s="91" t="s">
        <v>25</v>
      </c>
      <c r="H18" s="99" t="e">
        <f>#REF!</f>
        <v>#REF!</v>
      </c>
      <c r="I18" s="99">
        <f>I19</f>
        <v>5865.983</v>
      </c>
      <c r="J18" s="99">
        <f>J19</f>
        <v>5865.983</v>
      </c>
      <c r="K18" s="99">
        <f>K19</f>
        <v>5865.983</v>
      </c>
      <c r="L18" s="106">
        <f t="shared" si="0"/>
        <v>17597.949</v>
      </c>
    </row>
    <row r="19" spans="1:12" ht="31.5">
      <c r="A19" s="61">
        <f>A18+1</f>
        <v>2</v>
      </c>
      <c r="B19" s="50" t="s">
        <v>149</v>
      </c>
      <c r="C19" s="40" t="s">
        <v>55</v>
      </c>
      <c r="D19" s="55" t="s">
        <v>25</v>
      </c>
      <c r="E19" s="55" t="s">
        <v>25</v>
      </c>
      <c r="F19" s="55" t="s">
        <v>25</v>
      </c>
      <c r="G19" s="55" t="s">
        <v>25</v>
      </c>
      <c r="H19" s="45" t="e">
        <f>H18</f>
        <v>#REF!</v>
      </c>
      <c r="I19" s="45">
        <f>I8</f>
        <v>5865.983</v>
      </c>
      <c r="J19" s="45">
        <f>J8</f>
        <v>5865.983</v>
      </c>
      <c r="K19" s="45">
        <f>K8</f>
        <v>5865.983</v>
      </c>
      <c r="L19" s="107">
        <f t="shared" si="0"/>
        <v>17597.949</v>
      </c>
    </row>
    <row r="20" spans="2:13" ht="15.75" hidden="1">
      <c r="B20" s="6" t="s">
        <v>29</v>
      </c>
      <c r="C20" s="6" t="s">
        <v>46</v>
      </c>
      <c r="D20" s="23"/>
      <c r="E20" s="24"/>
      <c r="F20" s="24"/>
      <c r="G20" s="24"/>
      <c r="H20" s="24"/>
      <c r="I20" s="33"/>
      <c r="J20" s="33"/>
      <c r="K20" s="33"/>
      <c r="L20" s="32"/>
      <c r="M20" s="9"/>
    </row>
    <row r="21" spans="2:13" ht="15.75" hidden="1">
      <c r="B21" s="150"/>
      <c r="C21" s="150"/>
      <c r="D21" s="150"/>
      <c r="E21" s="24"/>
      <c r="F21" s="24"/>
      <c r="G21" s="24"/>
      <c r="H21" s="24"/>
      <c r="I21" s="227"/>
      <c r="J21" s="227"/>
      <c r="K21" s="33"/>
      <c r="L21" s="32"/>
      <c r="M21" s="9"/>
    </row>
    <row r="22" spans="2:13" ht="15.75">
      <c r="B22" s="3"/>
      <c r="C22" s="3"/>
      <c r="D22" s="25"/>
      <c r="E22" s="24"/>
      <c r="F22" s="24"/>
      <c r="G22" s="24"/>
      <c r="H22" s="24"/>
      <c r="I22" s="33"/>
      <c r="J22" s="33"/>
      <c r="K22" s="33"/>
      <c r="L22" s="32"/>
      <c r="M22" s="9"/>
    </row>
    <row r="23" spans="2:13" ht="15.75">
      <c r="B23" s="5"/>
      <c r="C23" s="8"/>
      <c r="D23" s="26"/>
      <c r="E23" s="26"/>
      <c r="F23" s="26"/>
      <c r="G23" s="26"/>
      <c r="H23" s="26"/>
      <c r="I23" s="70"/>
      <c r="J23" s="34"/>
      <c r="K23" s="34"/>
      <c r="L23" s="32"/>
      <c r="M23" s="9"/>
    </row>
    <row r="24" spans="2:13" ht="15.75">
      <c r="B24" s="150"/>
      <c r="C24" s="150"/>
      <c r="D24" s="150"/>
      <c r="E24" s="24"/>
      <c r="F24" s="24"/>
      <c r="G24" s="24"/>
      <c r="H24" s="24"/>
      <c r="I24" s="68"/>
      <c r="J24" s="68"/>
      <c r="K24" s="68"/>
      <c r="L24" s="31"/>
      <c r="M24" s="4"/>
    </row>
    <row r="25" spans="2:13" ht="15.75">
      <c r="B25" s="150"/>
      <c r="C25" s="150"/>
      <c r="D25" s="150"/>
      <c r="E25" s="24"/>
      <c r="F25" s="24"/>
      <c r="G25" s="24"/>
      <c r="H25" s="24"/>
      <c r="I25" s="68"/>
      <c r="J25" s="33"/>
      <c r="K25" s="33"/>
      <c r="L25" s="31"/>
      <c r="M25" s="4"/>
    </row>
    <row r="26" spans="2:13" ht="15.75">
      <c r="B26" s="150"/>
      <c r="C26" s="150"/>
      <c r="D26" s="150"/>
      <c r="E26" s="24"/>
      <c r="F26" s="24"/>
      <c r="G26" s="24"/>
      <c r="H26" s="24"/>
      <c r="I26" s="198"/>
      <c r="J26" s="198"/>
      <c r="K26" s="33"/>
      <c r="L26" s="31"/>
      <c r="M26" s="4"/>
    </row>
    <row r="27" spans="2:13" ht="15.75">
      <c r="B27" s="4"/>
      <c r="C27" s="4"/>
      <c r="D27" s="19"/>
      <c r="E27" s="19"/>
      <c r="F27" s="19"/>
      <c r="G27" s="19"/>
      <c r="H27" s="19"/>
      <c r="I27" s="31"/>
      <c r="J27" s="31"/>
      <c r="K27" s="31"/>
      <c r="L27" s="31"/>
      <c r="M27" s="4"/>
    </row>
    <row r="28" spans="2:13" ht="15.75">
      <c r="B28" s="4"/>
      <c r="C28" s="4"/>
      <c r="D28" s="19"/>
      <c r="E28" s="19"/>
      <c r="F28" s="19"/>
      <c r="G28" s="19"/>
      <c r="H28" s="19"/>
      <c r="I28" s="31"/>
      <c r="J28" s="31"/>
      <c r="K28" s="31"/>
      <c r="L28" s="31"/>
      <c r="M28" s="4"/>
    </row>
    <row r="29" spans="2:13" ht="15.75">
      <c r="B29" s="4"/>
      <c r="C29" s="4"/>
      <c r="D29" s="19"/>
      <c r="E29" s="19"/>
      <c r="F29" s="19"/>
      <c r="G29" s="19"/>
      <c r="H29" s="19"/>
      <c r="I29" s="31"/>
      <c r="J29" s="31"/>
      <c r="K29" s="31"/>
      <c r="L29" s="31"/>
      <c r="M29" s="4"/>
    </row>
    <row r="30" spans="2:13" ht="15.75">
      <c r="B30" s="4"/>
      <c r="C30" s="4"/>
      <c r="D30" s="19"/>
      <c r="E30" s="19"/>
      <c r="F30" s="19"/>
      <c r="G30" s="19"/>
      <c r="H30" s="19"/>
      <c r="I30" s="31"/>
      <c r="J30" s="31"/>
      <c r="K30" s="31"/>
      <c r="L30" s="31"/>
      <c r="M30" s="4"/>
    </row>
    <row r="31" spans="2:13" ht="15.75">
      <c r="B31" s="4"/>
      <c r="C31" s="4"/>
      <c r="D31" s="19"/>
      <c r="E31" s="19"/>
      <c r="F31" s="19"/>
      <c r="G31" s="19"/>
      <c r="H31" s="19"/>
      <c r="I31" s="31"/>
      <c r="J31" s="31"/>
      <c r="K31" s="31"/>
      <c r="L31" s="31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1"/>
      <c r="J32" s="31"/>
      <c r="K32" s="31"/>
      <c r="L32" s="31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1"/>
      <c r="J33" s="31"/>
      <c r="K33" s="31"/>
      <c r="L33" s="31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1"/>
      <c r="J34" s="31"/>
      <c r="K34" s="31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</sheetData>
  <sheetProtection/>
  <mergeCells count="31">
    <mergeCell ref="J2:M2"/>
    <mergeCell ref="B14:B17"/>
    <mergeCell ref="F10:F11"/>
    <mergeCell ref="C10:C11"/>
    <mergeCell ref="C14:C16"/>
    <mergeCell ref="C12:G12"/>
    <mergeCell ref="B10:B12"/>
    <mergeCell ref="B4:M4"/>
    <mergeCell ref="J1:M1"/>
    <mergeCell ref="B26:D26"/>
    <mergeCell ref="I26:J26"/>
    <mergeCell ref="B21:D21"/>
    <mergeCell ref="I21:J21"/>
    <mergeCell ref="B24:D24"/>
    <mergeCell ref="M10:M12"/>
    <mergeCell ref="D10:D11"/>
    <mergeCell ref="F14:F16"/>
    <mergeCell ref="I6:L6"/>
    <mergeCell ref="A6:A7"/>
    <mergeCell ref="A11:A12"/>
    <mergeCell ref="A14:A17"/>
    <mergeCell ref="M6:M7"/>
    <mergeCell ref="C6:C7"/>
    <mergeCell ref="B6:B7"/>
    <mergeCell ref="D14:D16"/>
    <mergeCell ref="B25:D25"/>
    <mergeCell ref="M14:M17"/>
    <mergeCell ref="C17:G17"/>
    <mergeCell ref="E10:E11"/>
    <mergeCell ref="D6:G6"/>
    <mergeCell ref="E14:E16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E10" sqref="E10:H10"/>
    </sheetView>
  </sheetViews>
  <sheetFormatPr defaultColWidth="9.140625" defaultRowHeight="12.75"/>
  <cols>
    <col min="1" max="1" width="6.421875" style="118" customWidth="1"/>
    <col min="2" max="2" width="39.00390625" style="118" customWidth="1"/>
    <col min="3" max="3" width="11.00390625" style="118" customWidth="1"/>
    <col min="4" max="4" width="23.421875" style="118" customWidth="1"/>
    <col min="5" max="5" width="10.421875" style="118" customWidth="1"/>
    <col min="6" max="6" width="10.00390625" style="118" customWidth="1"/>
    <col min="7" max="7" width="10.28125" style="118" customWidth="1"/>
    <col min="8" max="8" width="10.140625" style="118" customWidth="1"/>
    <col min="9" max="16384" width="9.140625" style="118" customWidth="1"/>
  </cols>
  <sheetData>
    <row r="1" spans="5:9" ht="15.75" customHeight="1">
      <c r="E1" s="213" t="s">
        <v>198</v>
      </c>
      <c r="F1" s="213"/>
      <c r="G1" s="213"/>
      <c r="H1" s="213"/>
      <c r="I1" s="120"/>
    </row>
    <row r="2" spans="5:10" ht="96.75" customHeight="1">
      <c r="E2" s="215" t="s">
        <v>165</v>
      </c>
      <c r="F2" s="215"/>
      <c r="G2" s="215"/>
      <c r="H2" s="215"/>
      <c r="I2" s="122"/>
      <c r="J2" s="122"/>
    </row>
    <row r="3" spans="5:10" ht="15.75" customHeight="1">
      <c r="E3" s="121"/>
      <c r="F3" s="121"/>
      <c r="G3" s="121"/>
      <c r="H3" s="121"/>
      <c r="I3" s="122"/>
      <c r="J3" s="122"/>
    </row>
    <row r="4" spans="1:8" ht="37.5" customHeight="1">
      <c r="A4" s="216" t="s">
        <v>242</v>
      </c>
      <c r="B4" s="216"/>
      <c r="C4" s="216"/>
      <c r="D4" s="216"/>
      <c r="E4" s="216"/>
      <c r="F4" s="216"/>
      <c r="G4" s="216"/>
      <c r="H4" s="216"/>
    </row>
    <row r="5" spans="1:8" ht="15.75">
      <c r="A5" s="123"/>
      <c r="B5" s="123"/>
      <c r="C5" s="123"/>
      <c r="D5" s="123"/>
      <c r="E5" s="123"/>
      <c r="F5" s="123"/>
      <c r="G5" s="123"/>
      <c r="H5" s="123"/>
    </row>
    <row r="6" spans="1:8" ht="47.25">
      <c r="A6" s="124" t="s">
        <v>0</v>
      </c>
      <c r="B6" s="124" t="s">
        <v>222</v>
      </c>
      <c r="C6" s="124" t="s">
        <v>202</v>
      </c>
      <c r="D6" s="124" t="s">
        <v>203</v>
      </c>
      <c r="E6" s="2" t="s">
        <v>86</v>
      </c>
      <c r="F6" s="2" t="s">
        <v>87</v>
      </c>
      <c r="G6" s="2" t="s">
        <v>117</v>
      </c>
      <c r="H6" s="2" t="s">
        <v>272</v>
      </c>
    </row>
    <row r="7" spans="1:8" ht="15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47.25">
      <c r="A8" s="124">
        <v>1</v>
      </c>
      <c r="B8" s="125" t="s">
        <v>243</v>
      </c>
      <c r="C8" s="124"/>
      <c r="D8" s="124"/>
      <c r="E8" s="124"/>
      <c r="F8" s="124"/>
      <c r="G8" s="124"/>
      <c r="H8" s="124"/>
    </row>
    <row r="9" spans="1:9" ht="15.75">
      <c r="A9" s="124">
        <v>2</v>
      </c>
      <c r="B9" s="240" t="s">
        <v>244</v>
      </c>
      <c r="C9" s="209"/>
      <c r="D9" s="209"/>
      <c r="E9" s="209"/>
      <c r="F9" s="209"/>
      <c r="G9" s="209"/>
      <c r="H9" s="209"/>
      <c r="I9" s="138"/>
    </row>
    <row r="10" spans="1:16" ht="63">
      <c r="A10" s="124">
        <v>3</v>
      </c>
      <c r="B10" s="126" t="s">
        <v>245</v>
      </c>
      <c r="C10" s="124" t="s">
        <v>209</v>
      </c>
      <c r="D10" s="124" t="s">
        <v>210</v>
      </c>
      <c r="E10" s="140">
        <v>16</v>
      </c>
      <c r="F10" s="140">
        <v>16</v>
      </c>
      <c r="G10" s="140">
        <v>17</v>
      </c>
      <c r="H10" s="140">
        <v>20</v>
      </c>
      <c r="I10" s="138"/>
      <c r="P10" s="138"/>
    </row>
    <row r="11" spans="1:16" ht="63">
      <c r="A11" s="124"/>
      <c r="B11" s="126" t="s">
        <v>246</v>
      </c>
      <c r="C11" s="124" t="s">
        <v>226</v>
      </c>
      <c r="D11" s="124" t="s">
        <v>210</v>
      </c>
      <c r="E11" s="140">
        <v>65</v>
      </c>
      <c r="F11" s="140">
        <v>65</v>
      </c>
      <c r="G11" s="140">
        <v>65</v>
      </c>
      <c r="H11" s="140">
        <v>65</v>
      </c>
      <c r="I11" s="138"/>
      <c r="P11" s="138"/>
    </row>
    <row r="12" spans="1:8" ht="15.75">
      <c r="A12" s="124">
        <v>4</v>
      </c>
      <c r="B12" s="241" t="s">
        <v>247</v>
      </c>
      <c r="C12" s="242"/>
      <c r="D12" s="242"/>
      <c r="E12" s="242"/>
      <c r="F12" s="242"/>
      <c r="G12" s="242"/>
      <c r="H12" s="242"/>
    </row>
    <row r="13" spans="1:8" ht="126">
      <c r="A13" s="124">
        <v>5</v>
      </c>
      <c r="B13" s="139" t="s">
        <v>248</v>
      </c>
      <c r="C13" s="124" t="s">
        <v>226</v>
      </c>
      <c r="D13" s="124" t="s">
        <v>249</v>
      </c>
      <c r="E13" s="124">
        <v>0</v>
      </c>
      <c r="F13" s="124">
        <v>0</v>
      </c>
      <c r="G13" s="124">
        <v>0</v>
      </c>
      <c r="H13" s="124">
        <v>0</v>
      </c>
    </row>
    <row r="14" spans="1:8" ht="63">
      <c r="A14" s="124">
        <v>6</v>
      </c>
      <c r="B14" s="139" t="s">
        <v>250</v>
      </c>
      <c r="C14" s="124" t="s">
        <v>251</v>
      </c>
      <c r="D14" s="124" t="s">
        <v>249</v>
      </c>
      <c r="E14" s="124">
        <v>0</v>
      </c>
      <c r="F14" s="124">
        <v>0</v>
      </c>
      <c r="G14" s="124">
        <v>0</v>
      </c>
      <c r="H14" s="124">
        <v>0</v>
      </c>
    </row>
    <row r="15" spans="1:8" ht="37.5" customHeight="1">
      <c r="A15" s="124">
        <v>7</v>
      </c>
      <c r="B15" s="243" t="s">
        <v>252</v>
      </c>
      <c r="C15" s="244"/>
      <c r="D15" s="244"/>
      <c r="E15" s="244"/>
      <c r="F15" s="244"/>
      <c r="G15" s="244"/>
      <c r="H15" s="245"/>
    </row>
    <row r="16" spans="1:8" ht="31.5">
      <c r="A16" s="124">
        <v>8</v>
      </c>
      <c r="B16" s="139" t="s">
        <v>253</v>
      </c>
      <c r="C16" s="124" t="s">
        <v>209</v>
      </c>
      <c r="D16" s="124" t="s">
        <v>249</v>
      </c>
      <c r="E16" s="140">
        <v>64.6</v>
      </c>
      <c r="F16" s="140">
        <v>74.5</v>
      </c>
      <c r="G16" s="140">
        <v>87.2</v>
      </c>
      <c r="H16" s="140">
        <v>98.1</v>
      </c>
    </row>
    <row r="17" spans="1:8" ht="31.5">
      <c r="A17" s="124">
        <v>9</v>
      </c>
      <c r="B17" s="126" t="s">
        <v>254</v>
      </c>
      <c r="C17" s="140" t="s">
        <v>209</v>
      </c>
      <c r="D17" s="140" t="s">
        <v>249</v>
      </c>
      <c r="E17" s="140">
        <v>100</v>
      </c>
      <c r="F17" s="140">
        <v>100</v>
      </c>
      <c r="G17" s="140">
        <v>100</v>
      </c>
      <c r="H17" s="140">
        <v>100</v>
      </c>
    </row>
    <row r="18" spans="1:8" ht="15.75">
      <c r="A18" s="124">
        <v>10</v>
      </c>
      <c r="B18" s="236" t="s">
        <v>255</v>
      </c>
      <c r="C18" s="237"/>
      <c r="D18" s="237"/>
      <c r="E18" s="237"/>
      <c r="F18" s="237"/>
      <c r="G18" s="237"/>
      <c r="H18" s="238"/>
    </row>
    <row r="19" spans="1:8" ht="78.75">
      <c r="A19" s="124">
        <v>11</v>
      </c>
      <c r="B19" s="125" t="s">
        <v>256</v>
      </c>
      <c r="C19" s="124" t="s">
        <v>251</v>
      </c>
      <c r="D19" s="124" t="s">
        <v>249</v>
      </c>
      <c r="E19" s="140">
        <v>1</v>
      </c>
      <c r="F19" s="140">
        <v>1</v>
      </c>
      <c r="G19" s="140">
        <v>1</v>
      </c>
      <c r="H19" s="140">
        <v>1</v>
      </c>
    </row>
    <row r="20" spans="1:8" ht="47.25">
      <c r="A20" s="124">
        <v>12</v>
      </c>
      <c r="B20" s="125" t="s">
        <v>257</v>
      </c>
      <c r="C20" s="140" t="s">
        <v>209</v>
      </c>
      <c r="D20" s="124" t="s">
        <v>249</v>
      </c>
      <c r="E20" s="140">
        <v>24</v>
      </c>
      <c r="F20" s="140">
        <v>25</v>
      </c>
      <c r="G20" s="140">
        <v>28</v>
      </c>
      <c r="H20" s="140">
        <v>31</v>
      </c>
    </row>
    <row r="21" spans="1:8" ht="15.75">
      <c r="A21" s="124">
        <v>13</v>
      </c>
      <c r="B21" s="239" t="s">
        <v>258</v>
      </c>
      <c r="C21" s="211"/>
      <c r="D21" s="211"/>
      <c r="E21" s="211"/>
      <c r="F21" s="211"/>
      <c r="G21" s="211"/>
      <c r="H21" s="212"/>
    </row>
    <row r="22" spans="1:8" ht="63">
      <c r="A22" s="124">
        <v>14</v>
      </c>
      <c r="B22" s="125" t="s">
        <v>259</v>
      </c>
      <c r="C22" s="124" t="s">
        <v>260</v>
      </c>
      <c r="D22" s="130" t="s">
        <v>261</v>
      </c>
      <c r="E22" s="124">
        <v>5</v>
      </c>
      <c r="F22" s="124">
        <v>5</v>
      </c>
      <c r="G22" s="124">
        <v>5</v>
      </c>
      <c r="H22" s="124">
        <v>5</v>
      </c>
    </row>
    <row r="23" spans="1:8" ht="94.5">
      <c r="A23" s="124">
        <v>15</v>
      </c>
      <c r="B23" s="125" t="s">
        <v>262</v>
      </c>
      <c r="C23" s="124" t="s">
        <v>260</v>
      </c>
      <c r="D23" s="130" t="s">
        <v>263</v>
      </c>
      <c r="E23" s="130">
        <v>5</v>
      </c>
      <c r="F23" s="130">
        <v>5</v>
      </c>
      <c r="G23" s="130">
        <v>5</v>
      </c>
      <c r="H23" s="130">
        <v>5</v>
      </c>
    </row>
    <row r="24" spans="1:8" ht="94.5">
      <c r="A24" s="124">
        <v>16</v>
      </c>
      <c r="B24" s="125" t="s">
        <v>264</v>
      </c>
      <c r="C24" s="124" t="s">
        <v>260</v>
      </c>
      <c r="D24" s="124" t="s">
        <v>265</v>
      </c>
      <c r="E24" s="130">
        <v>5</v>
      </c>
      <c r="F24" s="130">
        <v>5</v>
      </c>
      <c r="G24" s="130">
        <v>5</v>
      </c>
      <c r="H24" s="130">
        <v>5</v>
      </c>
    </row>
    <row r="25" spans="1:8" ht="110.25">
      <c r="A25" s="124">
        <v>17</v>
      </c>
      <c r="B25" s="125" t="s">
        <v>266</v>
      </c>
      <c r="C25" s="124" t="s">
        <v>260</v>
      </c>
      <c r="D25" s="124" t="s">
        <v>279</v>
      </c>
      <c r="E25" s="124">
        <v>5</v>
      </c>
      <c r="F25" s="124">
        <v>5</v>
      </c>
      <c r="G25" s="124">
        <v>5</v>
      </c>
      <c r="H25" s="124">
        <v>5</v>
      </c>
    </row>
    <row r="26" spans="1:8" ht="15.75">
      <c r="A26" s="131"/>
      <c r="B26" s="132"/>
      <c r="C26" s="131"/>
      <c r="D26" s="131"/>
      <c r="E26" s="131"/>
      <c r="F26" s="131"/>
      <c r="G26" s="131"/>
      <c r="H26" s="131"/>
    </row>
    <row r="27" spans="1:8" ht="15.75">
      <c r="A27" s="119"/>
      <c r="B27" s="119"/>
      <c r="C27" s="119"/>
      <c r="D27" s="123"/>
      <c r="E27" s="123"/>
      <c r="F27" s="123"/>
      <c r="G27" s="123"/>
      <c r="H27" s="123"/>
    </row>
    <row r="28" spans="1:8" ht="15.75">
      <c r="A28" s="131"/>
      <c r="B28" s="132"/>
      <c r="C28" s="131"/>
      <c r="D28" s="131"/>
      <c r="E28" s="131"/>
      <c r="F28" s="131"/>
      <c r="G28" s="131"/>
      <c r="H28" s="131"/>
    </row>
    <row r="29" spans="1:8" ht="15.75">
      <c r="A29" s="213"/>
      <c r="B29" s="213"/>
      <c r="C29" s="213"/>
      <c r="D29" s="123"/>
      <c r="E29" s="123"/>
      <c r="F29" s="123"/>
      <c r="G29" s="123"/>
      <c r="H29" s="123"/>
    </row>
    <row r="30" spans="1:8" ht="15.75">
      <c r="A30" s="213"/>
      <c r="B30" s="213"/>
      <c r="C30" s="213"/>
      <c r="D30" s="123"/>
      <c r="E30" s="123"/>
      <c r="F30" s="123"/>
      <c r="G30" s="123"/>
      <c r="H30" s="123"/>
    </row>
    <row r="31" spans="1:8" ht="15.75">
      <c r="A31" s="213"/>
      <c r="B31" s="213"/>
      <c r="C31" s="213"/>
      <c r="D31" s="123"/>
      <c r="E31" s="214"/>
      <c r="F31" s="214"/>
      <c r="G31" s="214"/>
      <c r="H31" s="214"/>
    </row>
    <row r="32" spans="1:8" ht="15.75">
      <c r="A32" s="123"/>
      <c r="B32" s="123"/>
      <c r="C32" s="123"/>
      <c r="D32" s="123"/>
      <c r="E32" s="123"/>
      <c r="F32" s="123"/>
      <c r="G32" s="123"/>
      <c r="H32" s="123"/>
    </row>
    <row r="33" spans="1:8" ht="15.75">
      <c r="A33" s="123"/>
      <c r="B33" s="123"/>
      <c r="C33" s="123"/>
      <c r="D33" s="123"/>
      <c r="E33" s="123"/>
      <c r="F33" s="123"/>
      <c r="G33" s="123"/>
      <c r="H33" s="123"/>
    </row>
    <row r="34" spans="1:8" ht="15.75">
      <c r="A34" s="123"/>
      <c r="B34" s="123"/>
      <c r="C34" s="123"/>
      <c r="D34" s="123"/>
      <c r="E34" s="123"/>
      <c r="F34" s="123"/>
      <c r="G34" s="123"/>
      <c r="H34" s="123"/>
    </row>
    <row r="35" spans="1:8" ht="15.75">
      <c r="A35" s="131"/>
      <c r="B35" s="132"/>
      <c r="C35" s="131"/>
      <c r="D35" s="131"/>
      <c r="E35" s="131"/>
      <c r="F35" s="131"/>
      <c r="G35" s="131"/>
      <c r="H35" s="131"/>
    </row>
    <row r="36" spans="1:8" ht="15.75">
      <c r="A36" s="131"/>
      <c r="B36" s="132"/>
      <c r="C36" s="131"/>
      <c r="D36" s="131"/>
      <c r="E36" s="131"/>
      <c r="F36" s="131"/>
      <c r="G36" s="131"/>
      <c r="H36" s="131"/>
    </row>
    <row r="37" spans="1:8" ht="15.75">
      <c r="A37" s="131"/>
      <c r="B37" s="132"/>
      <c r="C37" s="131"/>
      <c r="D37" s="131"/>
      <c r="E37" s="131"/>
      <c r="F37" s="131"/>
      <c r="G37" s="131"/>
      <c r="H37" s="131"/>
    </row>
    <row r="38" spans="1:8" ht="15.75">
      <c r="A38" s="131"/>
      <c r="B38" s="132"/>
      <c r="C38" s="131"/>
      <c r="D38" s="131"/>
      <c r="E38" s="131"/>
      <c r="F38" s="131"/>
      <c r="G38" s="131"/>
      <c r="H38" s="131"/>
    </row>
  </sheetData>
  <sheetProtection/>
  <mergeCells count="12">
    <mergeCell ref="E1:H1"/>
    <mergeCell ref="E2:H2"/>
    <mergeCell ref="A4:H4"/>
    <mergeCell ref="B9:H9"/>
    <mergeCell ref="B12:H12"/>
    <mergeCell ref="B15:H15"/>
    <mergeCell ref="B18:H18"/>
    <mergeCell ref="B21:H21"/>
    <mergeCell ref="A29:C29"/>
    <mergeCell ref="A30:C30"/>
    <mergeCell ref="A31:C31"/>
    <mergeCell ref="E31:H3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75" zoomScaleSheetLayoutView="75" workbookViewId="0" topLeftCell="A34">
      <selection activeCell="C53" sqref="C53"/>
    </sheetView>
  </sheetViews>
  <sheetFormatPr defaultColWidth="9.140625" defaultRowHeight="12.75"/>
  <cols>
    <col min="1" max="1" width="9.140625" style="60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10" width="15.8515625" style="46" customWidth="1"/>
    <col min="11" max="11" width="18.140625" style="35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spans="2:13" ht="15.75" customHeight="1">
      <c r="B1" s="4"/>
      <c r="C1" s="4"/>
      <c r="D1" s="19"/>
      <c r="E1" s="19"/>
      <c r="F1" s="19"/>
      <c r="G1" s="19"/>
      <c r="H1" s="6"/>
      <c r="I1" s="150" t="s">
        <v>157</v>
      </c>
      <c r="J1" s="150"/>
      <c r="K1" s="150"/>
      <c r="L1" s="150"/>
      <c r="M1" s="6"/>
    </row>
    <row r="2" spans="2:13" ht="54.75" customHeight="1">
      <c r="B2" s="4"/>
      <c r="C2" s="4"/>
      <c r="D2" s="19"/>
      <c r="E2" s="19"/>
      <c r="F2" s="19"/>
      <c r="G2" s="19"/>
      <c r="H2" s="62"/>
      <c r="I2" s="158" t="s">
        <v>165</v>
      </c>
      <c r="J2" s="158"/>
      <c r="K2" s="158"/>
      <c r="L2" s="158"/>
      <c r="M2" s="6"/>
    </row>
    <row r="3" spans="2:13" ht="15.75">
      <c r="B3" s="4"/>
      <c r="C3" s="4"/>
      <c r="D3" s="19"/>
      <c r="E3" s="19"/>
      <c r="F3" s="19"/>
      <c r="G3" s="19"/>
      <c r="H3" s="62"/>
      <c r="I3" s="59"/>
      <c r="J3" s="59"/>
      <c r="K3" s="59"/>
      <c r="L3" s="59"/>
      <c r="M3" s="6"/>
    </row>
    <row r="4" spans="2:12" ht="15.75">
      <c r="B4" s="219" t="s">
        <v>102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 ht="15.75">
      <c r="B5" s="4"/>
      <c r="C5" s="4"/>
      <c r="D5" s="19"/>
      <c r="E5" s="19"/>
      <c r="F5" s="19"/>
      <c r="G5" s="19"/>
      <c r="H5" s="47"/>
      <c r="I5" s="47"/>
      <c r="J5" s="47"/>
      <c r="K5" s="31"/>
      <c r="L5" s="4"/>
    </row>
    <row r="6" spans="1:14" ht="31.5" customHeight="1">
      <c r="A6" s="175" t="s">
        <v>0</v>
      </c>
      <c r="B6" s="172" t="s">
        <v>1</v>
      </c>
      <c r="C6" s="172" t="s">
        <v>2</v>
      </c>
      <c r="D6" s="182" t="s">
        <v>3</v>
      </c>
      <c r="E6" s="182"/>
      <c r="F6" s="182"/>
      <c r="G6" s="182"/>
      <c r="H6" s="246" t="s">
        <v>144</v>
      </c>
      <c r="I6" s="246"/>
      <c r="J6" s="246"/>
      <c r="K6" s="247"/>
      <c r="L6" s="172" t="s">
        <v>14</v>
      </c>
      <c r="M6" s="11"/>
      <c r="N6" s="11"/>
    </row>
    <row r="7" spans="1:12" ht="31.5">
      <c r="A7" s="176"/>
      <c r="B7" s="172"/>
      <c r="C7" s="172"/>
      <c r="D7" s="48" t="s">
        <v>4</v>
      </c>
      <c r="E7" s="48" t="s">
        <v>5</v>
      </c>
      <c r="F7" s="48" t="s">
        <v>6</v>
      </c>
      <c r="G7" s="48" t="s">
        <v>7</v>
      </c>
      <c r="H7" s="141" t="s">
        <v>87</v>
      </c>
      <c r="I7" s="141" t="s">
        <v>117</v>
      </c>
      <c r="J7" s="141" t="s">
        <v>272</v>
      </c>
      <c r="K7" s="43" t="s">
        <v>273</v>
      </c>
      <c r="L7" s="172"/>
    </row>
    <row r="8" spans="1:12" ht="31.5">
      <c r="A8" s="61">
        <v>1</v>
      </c>
      <c r="B8" s="50" t="s">
        <v>158</v>
      </c>
      <c r="C8" s="51" t="s">
        <v>25</v>
      </c>
      <c r="D8" s="52" t="s">
        <v>25</v>
      </c>
      <c r="E8" s="52" t="s">
        <v>25</v>
      </c>
      <c r="F8" s="52" t="s">
        <v>25</v>
      </c>
      <c r="G8" s="52" t="s">
        <v>25</v>
      </c>
      <c r="H8" s="102">
        <f>H9+H20+H24+H27+H40</f>
        <v>114014.916</v>
      </c>
      <c r="I8" s="102">
        <f>I9+I20+I24+I27+I40</f>
        <v>95714.916</v>
      </c>
      <c r="J8" s="102">
        <f>J9+J20+J24+J27+J40</f>
        <v>95714.916</v>
      </c>
      <c r="K8" s="67">
        <f aca="true" t="shared" si="0" ref="K8:K35">SUM(H8:J8)</f>
        <v>305444.748</v>
      </c>
      <c r="L8" s="53" t="s">
        <v>25</v>
      </c>
    </row>
    <row r="9" spans="1:12" s="38" customFormat="1" ht="47.25">
      <c r="A9" s="61">
        <f>A8+1</f>
        <v>2</v>
      </c>
      <c r="B9" s="54" t="s">
        <v>159</v>
      </c>
      <c r="C9" s="51" t="s">
        <v>25</v>
      </c>
      <c r="D9" s="52" t="s">
        <v>25</v>
      </c>
      <c r="E9" s="52" t="s">
        <v>25</v>
      </c>
      <c r="F9" s="52" t="s">
        <v>25</v>
      </c>
      <c r="G9" s="52" t="s">
        <v>25</v>
      </c>
      <c r="H9" s="67">
        <f>H15+H17+H19</f>
        <v>40306.99</v>
      </c>
      <c r="I9" s="67">
        <f>I15+I17+I19</f>
        <v>40306.99</v>
      </c>
      <c r="J9" s="67">
        <f>J15+J17+J19</f>
        <v>40306.99</v>
      </c>
      <c r="K9" s="67">
        <f t="shared" si="0"/>
        <v>120920.97</v>
      </c>
      <c r="L9" s="53" t="s">
        <v>25</v>
      </c>
    </row>
    <row r="10" spans="1:12" ht="15.75" customHeight="1">
      <c r="A10" s="175">
        <f>A9+1</f>
        <v>3</v>
      </c>
      <c r="B10" s="186" t="s">
        <v>50</v>
      </c>
      <c r="C10" s="172" t="s">
        <v>128</v>
      </c>
      <c r="D10" s="173" t="s">
        <v>33</v>
      </c>
      <c r="E10" s="173" t="s">
        <v>103</v>
      </c>
      <c r="F10" s="182" t="s">
        <v>160</v>
      </c>
      <c r="G10" s="55" t="s">
        <v>35</v>
      </c>
      <c r="H10" s="45">
        <v>23730.212</v>
      </c>
      <c r="I10" s="45">
        <v>23730.212</v>
      </c>
      <c r="J10" s="45">
        <v>23730.212</v>
      </c>
      <c r="K10" s="45">
        <f t="shared" si="0"/>
        <v>71190.636</v>
      </c>
      <c r="L10" s="194" t="s">
        <v>267</v>
      </c>
    </row>
    <row r="11" spans="1:12" ht="15.75">
      <c r="A11" s="218"/>
      <c r="B11" s="217"/>
      <c r="C11" s="172"/>
      <c r="D11" s="173"/>
      <c r="E11" s="173"/>
      <c r="F11" s="182"/>
      <c r="G11" s="55" t="s">
        <v>36</v>
      </c>
      <c r="H11" s="45">
        <v>1177.537</v>
      </c>
      <c r="I11" s="45">
        <v>1177.537</v>
      </c>
      <c r="J11" s="45">
        <v>1177.537</v>
      </c>
      <c r="K11" s="45">
        <f t="shared" si="0"/>
        <v>3532.611</v>
      </c>
      <c r="L11" s="195"/>
    </row>
    <row r="12" spans="1:12" ht="15.75">
      <c r="A12" s="218"/>
      <c r="B12" s="217"/>
      <c r="C12" s="172"/>
      <c r="D12" s="173"/>
      <c r="E12" s="173"/>
      <c r="F12" s="182"/>
      <c r="G12" s="55" t="s">
        <v>84</v>
      </c>
      <c r="H12" s="45">
        <v>7166.552</v>
      </c>
      <c r="I12" s="45">
        <v>7166.552</v>
      </c>
      <c r="J12" s="45">
        <v>7166.552</v>
      </c>
      <c r="K12" s="45">
        <f t="shared" si="0"/>
        <v>21499.656</v>
      </c>
      <c r="L12" s="195"/>
    </row>
    <row r="13" spans="1:12" ht="15.75">
      <c r="A13" s="218"/>
      <c r="B13" s="217"/>
      <c r="C13" s="172"/>
      <c r="D13" s="173"/>
      <c r="E13" s="173"/>
      <c r="F13" s="182"/>
      <c r="G13" s="55" t="s">
        <v>33</v>
      </c>
      <c r="H13" s="45">
        <v>7577.689</v>
      </c>
      <c r="I13" s="45">
        <v>7577.689</v>
      </c>
      <c r="J13" s="45">
        <v>7577.689</v>
      </c>
      <c r="K13" s="45">
        <f t="shared" si="0"/>
        <v>22733.067000000003</v>
      </c>
      <c r="L13" s="195"/>
    </row>
    <row r="14" spans="1:12" ht="15.75">
      <c r="A14" s="218"/>
      <c r="B14" s="217"/>
      <c r="C14" s="172"/>
      <c r="D14" s="173"/>
      <c r="E14" s="173"/>
      <c r="F14" s="182"/>
      <c r="G14" s="55" t="s">
        <v>37</v>
      </c>
      <c r="H14" s="45">
        <v>5</v>
      </c>
      <c r="I14" s="45">
        <v>5</v>
      </c>
      <c r="J14" s="45">
        <v>5</v>
      </c>
      <c r="K14" s="45">
        <f t="shared" si="0"/>
        <v>15</v>
      </c>
      <c r="L14" s="195"/>
    </row>
    <row r="15" spans="1:12" ht="15.75">
      <c r="A15" s="176"/>
      <c r="B15" s="187"/>
      <c r="C15" s="183" t="s">
        <v>41</v>
      </c>
      <c r="D15" s="184"/>
      <c r="E15" s="184"/>
      <c r="F15" s="184"/>
      <c r="G15" s="185"/>
      <c r="H15" s="45">
        <f>SUM(H10:H14)</f>
        <v>39656.99</v>
      </c>
      <c r="I15" s="45">
        <f>SUM(I10:I14)</f>
        <v>39656.99</v>
      </c>
      <c r="J15" s="45">
        <f>SUM(J10:J14)</f>
        <v>39656.99</v>
      </c>
      <c r="K15" s="45">
        <f t="shared" si="0"/>
        <v>118970.97</v>
      </c>
      <c r="L15" s="195"/>
    </row>
    <row r="16" spans="1:12" ht="38.25" customHeight="1">
      <c r="A16" s="175">
        <f>A10+1</f>
        <v>4</v>
      </c>
      <c r="B16" s="188" t="s">
        <v>175</v>
      </c>
      <c r="C16" s="95" t="s">
        <v>128</v>
      </c>
      <c r="D16" s="81" t="s">
        <v>33</v>
      </c>
      <c r="E16" s="81" t="s">
        <v>103</v>
      </c>
      <c r="F16" s="90" t="s">
        <v>271</v>
      </c>
      <c r="G16" s="55" t="s">
        <v>33</v>
      </c>
      <c r="H16" s="45">
        <v>150</v>
      </c>
      <c r="I16" s="45">
        <v>150</v>
      </c>
      <c r="J16" s="45">
        <v>150</v>
      </c>
      <c r="K16" s="45">
        <f t="shared" si="0"/>
        <v>450</v>
      </c>
      <c r="L16" s="195"/>
    </row>
    <row r="17" spans="1:12" ht="15.75">
      <c r="A17" s="176"/>
      <c r="B17" s="188"/>
      <c r="C17" s="183" t="s">
        <v>51</v>
      </c>
      <c r="D17" s="184"/>
      <c r="E17" s="184"/>
      <c r="F17" s="184"/>
      <c r="G17" s="185"/>
      <c r="H17" s="45">
        <f>SUM(H16:H16)</f>
        <v>150</v>
      </c>
      <c r="I17" s="45">
        <f>SUM(I16:I16)</f>
        <v>150</v>
      </c>
      <c r="J17" s="45">
        <f>SUM(J16:J16)</f>
        <v>150</v>
      </c>
      <c r="K17" s="45">
        <f t="shared" si="0"/>
        <v>450</v>
      </c>
      <c r="L17" s="196"/>
    </row>
    <row r="18" spans="1:12" ht="69" customHeight="1">
      <c r="A18" s="175">
        <f>A16+1</f>
        <v>5</v>
      </c>
      <c r="B18" s="186" t="s">
        <v>176</v>
      </c>
      <c r="C18" s="40" t="s">
        <v>128</v>
      </c>
      <c r="D18" s="55" t="s">
        <v>33</v>
      </c>
      <c r="E18" s="55" t="s">
        <v>103</v>
      </c>
      <c r="F18" s="48" t="s">
        <v>167</v>
      </c>
      <c r="G18" s="55" t="s">
        <v>33</v>
      </c>
      <c r="H18" s="45">
        <v>500</v>
      </c>
      <c r="I18" s="45">
        <v>500</v>
      </c>
      <c r="J18" s="45">
        <v>500</v>
      </c>
      <c r="K18" s="45">
        <f t="shared" si="0"/>
        <v>1500</v>
      </c>
      <c r="L18" s="194" t="s">
        <v>268</v>
      </c>
    </row>
    <row r="19" spans="1:12" ht="15.75">
      <c r="A19" s="176"/>
      <c r="B19" s="187"/>
      <c r="C19" s="183" t="s">
        <v>73</v>
      </c>
      <c r="D19" s="184"/>
      <c r="E19" s="184"/>
      <c r="F19" s="184"/>
      <c r="G19" s="185"/>
      <c r="H19" s="45">
        <f>SUM(H18:H18)</f>
        <v>500</v>
      </c>
      <c r="I19" s="45">
        <f>SUM(I18:I18)</f>
        <v>500</v>
      </c>
      <c r="J19" s="45">
        <f>SUM(J18:J18)</f>
        <v>500</v>
      </c>
      <c r="K19" s="45">
        <f t="shared" si="0"/>
        <v>1500</v>
      </c>
      <c r="L19" s="196"/>
    </row>
    <row r="20" spans="1:12" s="38" customFormat="1" ht="15.75">
      <c r="A20" s="61">
        <f>A18+1</f>
        <v>6</v>
      </c>
      <c r="B20" s="54" t="s">
        <v>161</v>
      </c>
      <c r="C20" s="51" t="s">
        <v>25</v>
      </c>
      <c r="D20" s="52" t="s">
        <v>25</v>
      </c>
      <c r="E20" s="52" t="s">
        <v>25</v>
      </c>
      <c r="F20" s="52" t="s">
        <v>25</v>
      </c>
      <c r="G20" s="52" t="s">
        <v>25</v>
      </c>
      <c r="H20" s="67">
        <f>H23</f>
        <v>0</v>
      </c>
      <c r="I20" s="67">
        <f>I23</f>
        <v>0</v>
      </c>
      <c r="J20" s="67">
        <f>J23</f>
        <v>0</v>
      </c>
      <c r="K20" s="67">
        <f t="shared" si="0"/>
        <v>0</v>
      </c>
      <c r="L20" s="53" t="s">
        <v>25</v>
      </c>
    </row>
    <row r="21" spans="1:12" s="44" customFormat="1" ht="15.75">
      <c r="A21" s="175">
        <f>A20+1</f>
        <v>7</v>
      </c>
      <c r="B21" s="188" t="s">
        <v>171</v>
      </c>
      <c r="C21" s="172" t="s">
        <v>128</v>
      </c>
      <c r="D21" s="173" t="s">
        <v>33</v>
      </c>
      <c r="E21" s="191" t="s">
        <v>34</v>
      </c>
      <c r="F21" s="206" t="s">
        <v>172</v>
      </c>
      <c r="G21" s="55" t="s">
        <v>33</v>
      </c>
      <c r="H21" s="45">
        <v>0</v>
      </c>
      <c r="I21" s="45">
        <v>0</v>
      </c>
      <c r="J21" s="64">
        <v>0</v>
      </c>
      <c r="K21" s="45">
        <f t="shared" si="0"/>
        <v>0</v>
      </c>
      <c r="L21" s="197" t="s">
        <v>194</v>
      </c>
    </row>
    <row r="22" spans="1:12" s="44" customFormat="1" ht="15.75">
      <c r="A22" s="218"/>
      <c r="B22" s="188"/>
      <c r="C22" s="172"/>
      <c r="D22" s="173"/>
      <c r="E22" s="193"/>
      <c r="F22" s="208"/>
      <c r="G22" s="55" t="s">
        <v>104</v>
      </c>
      <c r="H22" s="45">
        <v>0</v>
      </c>
      <c r="I22" s="45">
        <v>0</v>
      </c>
      <c r="J22" s="64">
        <v>0</v>
      </c>
      <c r="K22" s="45">
        <f t="shared" si="0"/>
        <v>0</v>
      </c>
      <c r="L22" s="197"/>
    </row>
    <row r="23" spans="1:12" s="44" customFormat="1" ht="15.75">
      <c r="A23" s="176"/>
      <c r="B23" s="188"/>
      <c r="C23" s="189" t="s">
        <v>38</v>
      </c>
      <c r="D23" s="189"/>
      <c r="E23" s="189"/>
      <c r="F23" s="189"/>
      <c r="G23" s="189"/>
      <c r="H23" s="45">
        <f>SUM(H21:H22)</f>
        <v>0</v>
      </c>
      <c r="I23" s="45">
        <f>SUM(I21:I22)</f>
        <v>0</v>
      </c>
      <c r="J23" s="45">
        <f>SUM(J21:J22)</f>
        <v>0</v>
      </c>
      <c r="K23" s="45">
        <f t="shared" si="0"/>
        <v>0</v>
      </c>
      <c r="L23" s="197"/>
    </row>
    <row r="24" spans="1:12" s="38" customFormat="1" ht="63">
      <c r="A24" s="61">
        <f>A21+1</f>
        <v>8</v>
      </c>
      <c r="B24" s="54" t="s">
        <v>162</v>
      </c>
      <c r="C24" s="51" t="s">
        <v>25</v>
      </c>
      <c r="D24" s="52" t="s">
        <v>25</v>
      </c>
      <c r="E24" s="52" t="s">
        <v>25</v>
      </c>
      <c r="F24" s="52" t="s">
        <v>25</v>
      </c>
      <c r="G24" s="52" t="s">
        <v>25</v>
      </c>
      <c r="H24" s="67">
        <f>H26</f>
        <v>0</v>
      </c>
      <c r="I24" s="67">
        <f>I26</f>
        <v>0</v>
      </c>
      <c r="J24" s="67">
        <f>J26</f>
        <v>0</v>
      </c>
      <c r="K24" s="67">
        <f t="shared" si="0"/>
        <v>0</v>
      </c>
      <c r="L24" s="53" t="s">
        <v>25</v>
      </c>
    </row>
    <row r="25" spans="1:12" ht="48" customHeight="1">
      <c r="A25" s="180">
        <f>A24+1</f>
        <v>9</v>
      </c>
      <c r="B25" s="186" t="s">
        <v>105</v>
      </c>
      <c r="C25" s="80" t="s">
        <v>128</v>
      </c>
      <c r="D25" s="82" t="s">
        <v>33</v>
      </c>
      <c r="E25" s="55" t="s">
        <v>34</v>
      </c>
      <c r="F25" s="89" t="s">
        <v>168</v>
      </c>
      <c r="G25" s="82" t="s">
        <v>33</v>
      </c>
      <c r="H25" s="45">
        <v>0</v>
      </c>
      <c r="I25" s="45">
        <v>0</v>
      </c>
      <c r="J25" s="64">
        <v>0</v>
      </c>
      <c r="K25" s="45">
        <f t="shared" si="0"/>
        <v>0</v>
      </c>
      <c r="L25" s="194" t="s">
        <v>274</v>
      </c>
    </row>
    <row r="26" spans="1:12" ht="15.75">
      <c r="A26" s="181"/>
      <c r="B26" s="187"/>
      <c r="C26" s="183" t="s">
        <v>39</v>
      </c>
      <c r="D26" s="184"/>
      <c r="E26" s="184"/>
      <c r="F26" s="184"/>
      <c r="G26" s="185"/>
      <c r="H26" s="45">
        <f>SUM(H25:H25)</f>
        <v>0</v>
      </c>
      <c r="I26" s="45">
        <f>SUM(I25:I25)</f>
        <v>0</v>
      </c>
      <c r="J26" s="45">
        <f>SUM(J25:J25)</f>
        <v>0</v>
      </c>
      <c r="K26" s="45">
        <f t="shared" si="0"/>
        <v>0</v>
      </c>
      <c r="L26" s="196"/>
    </row>
    <row r="27" spans="1:12" s="38" customFormat="1" ht="30.75" customHeight="1">
      <c r="A27" s="56">
        <f>A25+1</f>
        <v>10</v>
      </c>
      <c r="B27" s="54" t="s">
        <v>163</v>
      </c>
      <c r="C27" s="51" t="s">
        <v>25</v>
      </c>
      <c r="D27" s="52" t="s">
        <v>25</v>
      </c>
      <c r="E27" s="52" t="s">
        <v>25</v>
      </c>
      <c r="F27" s="52" t="s">
        <v>25</v>
      </c>
      <c r="G27" s="52" t="s">
        <v>25</v>
      </c>
      <c r="H27" s="67">
        <f>H32+H36+H39</f>
        <v>18300</v>
      </c>
      <c r="I27" s="67">
        <f>I32+I36+I39</f>
        <v>0</v>
      </c>
      <c r="J27" s="67">
        <f>J32+J36+J39</f>
        <v>0</v>
      </c>
      <c r="K27" s="67">
        <f t="shared" si="0"/>
        <v>18300</v>
      </c>
      <c r="L27" s="53" t="s">
        <v>25</v>
      </c>
    </row>
    <row r="28" spans="1:12" ht="87" customHeight="1">
      <c r="A28" s="180">
        <f>A27+1</f>
        <v>11</v>
      </c>
      <c r="B28" s="105" t="s">
        <v>174</v>
      </c>
      <c r="C28" s="199" t="s">
        <v>128</v>
      </c>
      <c r="D28" s="191" t="s">
        <v>33</v>
      </c>
      <c r="E28" s="191" t="s">
        <v>34</v>
      </c>
      <c r="F28" s="191" t="s">
        <v>170</v>
      </c>
      <c r="G28" s="191" t="s">
        <v>33</v>
      </c>
      <c r="H28" s="45">
        <f>SUM(H29:H31)</f>
        <v>0</v>
      </c>
      <c r="I28" s="45">
        <f>SUM(I29:I31)</f>
        <v>0</v>
      </c>
      <c r="J28" s="45">
        <f>SUM(J29:J31)</f>
        <v>0</v>
      </c>
      <c r="K28" s="45">
        <f t="shared" si="0"/>
        <v>0</v>
      </c>
      <c r="L28" s="199"/>
    </row>
    <row r="29" spans="1:12" s="104" customFormat="1" ht="15.75">
      <c r="A29" s="190"/>
      <c r="B29" s="96" t="s">
        <v>132</v>
      </c>
      <c r="C29" s="200"/>
      <c r="D29" s="192"/>
      <c r="E29" s="192"/>
      <c r="F29" s="192"/>
      <c r="G29" s="192"/>
      <c r="H29" s="97">
        <v>0</v>
      </c>
      <c r="I29" s="97">
        <v>0</v>
      </c>
      <c r="J29" s="98">
        <v>0</v>
      </c>
      <c r="K29" s="97">
        <f t="shared" si="0"/>
        <v>0</v>
      </c>
      <c r="L29" s="200"/>
    </row>
    <row r="30" spans="1:12" s="104" customFormat="1" ht="15.75">
      <c r="A30" s="190"/>
      <c r="B30" s="96" t="s">
        <v>133</v>
      </c>
      <c r="C30" s="200"/>
      <c r="D30" s="192"/>
      <c r="E30" s="192"/>
      <c r="F30" s="192"/>
      <c r="G30" s="192"/>
      <c r="H30" s="97">
        <v>0</v>
      </c>
      <c r="I30" s="97">
        <v>0</v>
      </c>
      <c r="J30" s="98">
        <v>0</v>
      </c>
      <c r="K30" s="97">
        <f t="shared" si="0"/>
        <v>0</v>
      </c>
      <c r="L30" s="200"/>
    </row>
    <row r="31" spans="1:12" s="104" customFormat="1" ht="31.5">
      <c r="A31" s="190"/>
      <c r="B31" s="96" t="s">
        <v>134</v>
      </c>
      <c r="C31" s="201"/>
      <c r="D31" s="193"/>
      <c r="E31" s="193"/>
      <c r="F31" s="193"/>
      <c r="G31" s="193"/>
      <c r="H31" s="97">
        <v>0</v>
      </c>
      <c r="I31" s="97">
        <v>0</v>
      </c>
      <c r="J31" s="98">
        <v>0</v>
      </c>
      <c r="K31" s="97">
        <f t="shared" si="0"/>
        <v>0</v>
      </c>
      <c r="L31" s="200"/>
    </row>
    <row r="32" spans="1:12" ht="15.75" customHeight="1">
      <c r="A32" s="181"/>
      <c r="B32" s="86"/>
      <c r="C32" s="183" t="s">
        <v>106</v>
      </c>
      <c r="D32" s="184"/>
      <c r="E32" s="184"/>
      <c r="F32" s="184"/>
      <c r="G32" s="185"/>
      <c r="H32" s="45">
        <f>H28</f>
        <v>0</v>
      </c>
      <c r="I32" s="45">
        <f>I28</f>
        <v>0</v>
      </c>
      <c r="J32" s="45">
        <f>J28</f>
        <v>0</v>
      </c>
      <c r="K32" s="45">
        <f t="shared" si="0"/>
        <v>0</v>
      </c>
      <c r="L32" s="201"/>
    </row>
    <row r="33" spans="1:12" ht="63">
      <c r="A33" s="180">
        <f>A28+1</f>
        <v>12</v>
      </c>
      <c r="B33" s="50" t="s">
        <v>195</v>
      </c>
      <c r="C33" s="199" t="s">
        <v>128</v>
      </c>
      <c r="D33" s="191" t="s">
        <v>33</v>
      </c>
      <c r="E33" s="191" t="s">
        <v>34</v>
      </c>
      <c r="F33" s="191" t="s">
        <v>173</v>
      </c>
      <c r="G33" s="191" t="s">
        <v>109</v>
      </c>
      <c r="H33" s="45">
        <f>SUM(H34:H35)</f>
        <v>0</v>
      </c>
      <c r="I33" s="45">
        <f>SUM(I34:I35)</f>
        <v>0</v>
      </c>
      <c r="J33" s="45">
        <f>SUM(J34:J35)</f>
        <v>0</v>
      </c>
      <c r="K33" s="45">
        <f t="shared" si="0"/>
        <v>0</v>
      </c>
      <c r="L33" s="194" t="s">
        <v>197</v>
      </c>
    </row>
    <row r="34" spans="1:12" ht="15" customHeight="1">
      <c r="A34" s="190"/>
      <c r="B34" s="96" t="s">
        <v>196</v>
      </c>
      <c r="C34" s="200"/>
      <c r="D34" s="192"/>
      <c r="E34" s="192"/>
      <c r="F34" s="192"/>
      <c r="G34" s="192"/>
      <c r="H34" s="97">
        <v>0</v>
      </c>
      <c r="I34" s="97">
        <v>0</v>
      </c>
      <c r="J34" s="97">
        <v>0</v>
      </c>
      <c r="K34" s="97">
        <f t="shared" si="0"/>
        <v>0</v>
      </c>
      <c r="L34" s="195"/>
    </row>
    <row r="35" spans="1:12" ht="31.5">
      <c r="A35" s="190"/>
      <c r="B35" s="96" t="s">
        <v>134</v>
      </c>
      <c r="C35" s="201"/>
      <c r="D35" s="193"/>
      <c r="E35" s="193"/>
      <c r="F35" s="193"/>
      <c r="G35" s="193"/>
      <c r="H35" s="97">
        <v>0</v>
      </c>
      <c r="I35" s="97">
        <v>0</v>
      </c>
      <c r="J35" s="97">
        <v>0</v>
      </c>
      <c r="K35" s="97">
        <f t="shared" si="0"/>
        <v>0</v>
      </c>
      <c r="L35" s="195"/>
    </row>
    <row r="36" spans="1:12" ht="15.75">
      <c r="A36" s="181"/>
      <c r="B36" s="84"/>
      <c r="C36" s="189" t="s">
        <v>107</v>
      </c>
      <c r="D36" s="189"/>
      <c r="E36" s="189"/>
      <c r="F36" s="189"/>
      <c r="G36" s="189"/>
      <c r="H36" s="45">
        <f>SUM(H33:H33)</f>
        <v>0</v>
      </c>
      <c r="I36" s="45">
        <f>SUM(I33:I33)</f>
        <v>0</v>
      </c>
      <c r="J36" s="45">
        <f>SUM(J33:J33)</f>
        <v>0</v>
      </c>
      <c r="K36" s="45">
        <f>SUM(H36:J36)</f>
        <v>0</v>
      </c>
      <c r="L36" s="196"/>
    </row>
    <row r="37" spans="1:12" ht="43.5" customHeight="1">
      <c r="A37" s="175">
        <f>A33+1</f>
        <v>13</v>
      </c>
      <c r="B37" s="186" t="s">
        <v>275</v>
      </c>
      <c r="C37" s="40" t="s">
        <v>276</v>
      </c>
      <c r="D37" s="55" t="s">
        <v>277</v>
      </c>
      <c r="E37" s="173" t="s">
        <v>34</v>
      </c>
      <c r="F37" s="182" t="s">
        <v>119</v>
      </c>
      <c r="G37" s="55" t="s">
        <v>109</v>
      </c>
      <c r="H37" s="45">
        <v>7800</v>
      </c>
      <c r="I37" s="45">
        <v>0</v>
      </c>
      <c r="J37" s="64">
        <v>0</v>
      </c>
      <c r="K37" s="45">
        <f aca="true" t="shared" si="1" ref="K37:K51">SUM(H37:J37)</f>
        <v>7800</v>
      </c>
      <c r="L37" s="194" t="s">
        <v>169</v>
      </c>
    </row>
    <row r="38" spans="1:12" ht="43.5" customHeight="1">
      <c r="A38" s="218"/>
      <c r="B38" s="217"/>
      <c r="C38" s="40" t="s">
        <v>128</v>
      </c>
      <c r="D38" s="55" t="s">
        <v>33</v>
      </c>
      <c r="E38" s="173"/>
      <c r="F38" s="182"/>
      <c r="G38" s="55" t="s">
        <v>125</v>
      </c>
      <c r="H38" s="45">
        <v>10500</v>
      </c>
      <c r="I38" s="45">
        <v>0</v>
      </c>
      <c r="J38" s="64">
        <v>0</v>
      </c>
      <c r="K38" s="45">
        <f t="shared" si="1"/>
        <v>10500</v>
      </c>
      <c r="L38" s="195"/>
    </row>
    <row r="39" spans="1:12" ht="15.75">
      <c r="A39" s="176"/>
      <c r="B39" s="187"/>
      <c r="C39" s="183" t="s">
        <v>108</v>
      </c>
      <c r="D39" s="184"/>
      <c r="E39" s="184"/>
      <c r="F39" s="184"/>
      <c r="G39" s="185"/>
      <c r="H39" s="45">
        <f>SUM(H37:H38)</f>
        <v>18300</v>
      </c>
      <c r="I39" s="45">
        <f>SUM(I37:I38)</f>
        <v>0</v>
      </c>
      <c r="J39" s="45">
        <f>SUM(J37:J38)</f>
        <v>0</v>
      </c>
      <c r="K39" s="45">
        <f t="shared" si="1"/>
        <v>18300</v>
      </c>
      <c r="L39" s="196"/>
    </row>
    <row r="40" spans="1:12" s="38" customFormat="1" ht="31.5">
      <c r="A40" s="61">
        <f>A37+1</f>
        <v>14</v>
      </c>
      <c r="B40" s="54" t="s">
        <v>164</v>
      </c>
      <c r="C40" s="51" t="s">
        <v>25</v>
      </c>
      <c r="D40" s="52" t="s">
        <v>25</v>
      </c>
      <c r="E40" s="52" t="s">
        <v>25</v>
      </c>
      <c r="F40" s="52" t="s">
        <v>25</v>
      </c>
      <c r="G40" s="52" t="s">
        <v>25</v>
      </c>
      <c r="H40" s="67">
        <f>H51+H46</f>
        <v>55407.926</v>
      </c>
      <c r="I40" s="67">
        <f>I51+I46</f>
        <v>55407.926</v>
      </c>
      <c r="J40" s="66">
        <f>I40</f>
        <v>55407.926</v>
      </c>
      <c r="K40" s="67">
        <f t="shared" si="1"/>
        <v>166223.778</v>
      </c>
      <c r="L40" s="53" t="s">
        <v>25</v>
      </c>
    </row>
    <row r="41" spans="1:12" ht="15.75" customHeight="1">
      <c r="A41" s="175">
        <f>A40+1</f>
        <v>15</v>
      </c>
      <c r="B41" s="188" t="s">
        <v>110</v>
      </c>
      <c r="C41" s="172" t="s">
        <v>128</v>
      </c>
      <c r="D41" s="173" t="s">
        <v>33</v>
      </c>
      <c r="E41" s="173" t="s">
        <v>56</v>
      </c>
      <c r="F41" s="182" t="s">
        <v>166</v>
      </c>
      <c r="G41" s="55" t="s">
        <v>54</v>
      </c>
      <c r="H41" s="45">
        <v>2041.5</v>
      </c>
      <c r="I41" s="45">
        <v>2041.5</v>
      </c>
      <c r="J41" s="45">
        <v>2041.5</v>
      </c>
      <c r="K41" s="45">
        <f t="shared" si="1"/>
        <v>6124.5</v>
      </c>
      <c r="L41" s="197" t="s">
        <v>111</v>
      </c>
    </row>
    <row r="42" spans="1:12" ht="15.75">
      <c r="A42" s="218"/>
      <c r="B42" s="188"/>
      <c r="C42" s="172"/>
      <c r="D42" s="173"/>
      <c r="E42" s="173"/>
      <c r="F42" s="173"/>
      <c r="G42" s="55" t="s">
        <v>112</v>
      </c>
      <c r="H42" s="45">
        <v>305</v>
      </c>
      <c r="I42" s="45">
        <v>305</v>
      </c>
      <c r="J42" s="45">
        <v>305</v>
      </c>
      <c r="K42" s="45">
        <f t="shared" si="1"/>
        <v>915</v>
      </c>
      <c r="L42" s="197"/>
    </row>
    <row r="43" spans="1:12" ht="15.75" customHeight="1">
      <c r="A43" s="218"/>
      <c r="B43" s="188"/>
      <c r="C43" s="172"/>
      <c r="D43" s="173"/>
      <c r="E43" s="173"/>
      <c r="F43" s="173"/>
      <c r="G43" s="55" t="s">
        <v>85</v>
      </c>
      <c r="H43" s="45">
        <v>616.532</v>
      </c>
      <c r="I43" s="45">
        <v>616.532</v>
      </c>
      <c r="J43" s="45">
        <v>616.532</v>
      </c>
      <c r="K43" s="45">
        <f t="shared" si="1"/>
        <v>1849.596</v>
      </c>
      <c r="L43" s="197"/>
    </row>
    <row r="44" spans="1:12" ht="15.75">
      <c r="A44" s="218"/>
      <c r="B44" s="188"/>
      <c r="C44" s="172"/>
      <c r="D44" s="173"/>
      <c r="E44" s="173"/>
      <c r="F44" s="173"/>
      <c r="G44" s="55" t="s">
        <v>33</v>
      </c>
      <c r="H44" s="45">
        <v>918.61</v>
      </c>
      <c r="I44" s="45">
        <v>918.61</v>
      </c>
      <c r="J44" s="45">
        <v>918.61</v>
      </c>
      <c r="K44" s="45">
        <f t="shared" si="1"/>
        <v>2755.83</v>
      </c>
      <c r="L44" s="197"/>
    </row>
    <row r="45" spans="1:12" ht="15.75">
      <c r="A45" s="218"/>
      <c r="B45" s="188"/>
      <c r="C45" s="172"/>
      <c r="D45" s="173"/>
      <c r="E45" s="173"/>
      <c r="F45" s="173"/>
      <c r="G45" s="55" t="s">
        <v>37</v>
      </c>
      <c r="H45" s="45">
        <v>10</v>
      </c>
      <c r="I45" s="45">
        <v>10</v>
      </c>
      <c r="J45" s="45">
        <v>10</v>
      </c>
      <c r="K45" s="45">
        <f t="shared" si="1"/>
        <v>30</v>
      </c>
      <c r="L45" s="197"/>
    </row>
    <row r="46" spans="1:12" ht="15.75">
      <c r="A46" s="176"/>
      <c r="B46" s="188"/>
      <c r="C46" s="189" t="s">
        <v>113</v>
      </c>
      <c r="D46" s="189"/>
      <c r="E46" s="189"/>
      <c r="F46" s="189"/>
      <c r="G46" s="189"/>
      <c r="H46" s="45">
        <f>SUM(H41:H45)</f>
        <v>3891.6420000000003</v>
      </c>
      <c r="I46" s="45">
        <f>SUM(I41:I45)</f>
        <v>3891.6420000000003</v>
      </c>
      <c r="J46" s="45">
        <f>SUM(J41:J45)</f>
        <v>3891.6420000000003</v>
      </c>
      <c r="K46" s="45">
        <f t="shared" si="1"/>
        <v>11674.926000000001</v>
      </c>
      <c r="L46" s="197"/>
    </row>
    <row r="47" spans="1:12" ht="15.75">
      <c r="A47" s="175">
        <f>A41+1</f>
        <v>16</v>
      </c>
      <c r="B47" s="188" t="s">
        <v>114</v>
      </c>
      <c r="C47" s="172" t="s">
        <v>128</v>
      </c>
      <c r="D47" s="173" t="s">
        <v>33</v>
      </c>
      <c r="E47" s="173" t="s">
        <v>56</v>
      </c>
      <c r="F47" s="182" t="s">
        <v>269</v>
      </c>
      <c r="G47" s="55" t="s">
        <v>35</v>
      </c>
      <c r="H47" s="45">
        <v>36343.112</v>
      </c>
      <c r="I47" s="45">
        <v>36343.112</v>
      </c>
      <c r="J47" s="45">
        <v>36343.112</v>
      </c>
      <c r="K47" s="45">
        <f t="shared" si="1"/>
        <v>109029.33600000001</v>
      </c>
      <c r="L47" s="197"/>
    </row>
    <row r="48" spans="1:12" ht="15.75">
      <c r="A48" s="218"/>
      <c r="B48" s="188"/>
      <c r="C48" s="172"/>
      <c r="D48" s="173"/>
      <c r="E48" s="173"/>
      <c r="F48" s="173"/>
      <c r="G48" s="55" t="s">
        <v>36</v>
      </c>
      <c r="H48" s="45">
        <v>1956.317</v>
      </c>
      <c r="I48" s="45">
        <v>1956.317</v>
      </c>
      <c r="J48" s="45">
        <v>1956.317</v>
      </c>
      <c r="K48" s="45">
        <f t="shared" si="1"/>
        <v>5868.951</v>
      </c>
      <c r="L48" s="197"/>
    </row>
    <row r="49" spans="1:12" ht="15.75">
      <c r="A49" s="218"/>
      <c r="B49" s="188"/>
      <c r="C49" s="172"/>
      <c r="D49" s="173"/>
      <c r="E49" s="173"/>
      <c r="F49" s="173"/>
      <c r="G49" s="55" t="s">
        <v>84</v>
      </c>
      <c r="H49" s="45">
        <v>10975.806</v>
      </c>
      <c r="I49" s="45">
        <v>10975.806</v>
      </c>
      <c r="J49" s="45">
        <v>10975.806</v>
      </c>
      <c r="K49" s="45">
        <f t="shared" si="1"/>
        <v>32927.418000000005</v>
      </c>
      <c r="L49" s="197"/>
    </row>
    <row r="50" spans="1:12" ht="15.75">
      <c r="A50" s="218"/>
      <c r="B50" s="188"/>
      <c r="C50" s="172"/>
      <c r="D50" s="173"/>
      <c r="E50" s="173"/>
      <c r="F50" s="173"/>
      <c r="G50" s="55" t="s">
        <v>33</v>
      </c>
      <c r="H50" s="45">
        <v>2241.049</v>
      </c>
      <c r="I50" s="45">
        <v>2241.049</v>
      </c>
      <c r="J50" s="45">
        <v>2241.049</v>
      </c>
      <c r="K50" s="45">
        <f t="shared" si="1"/>
        <v>6723.147</v>
      </c>
      <c r="L50" s="197"/>
    </row>
    <row r="51" spans="1:12" ht="15.75">
      <c r="A51" s="176"/>
      <c r="B51" s="188"/>
      <c r="C51" s="189" t="s">
        <v>115</v>
      </c>
      <c r="D51" s="189"/>
      <c r="E51" s="189"/>
      <c r="F51" s="189"/>
      <c r="G51" s="189"/>
      <c r="H51" s="45">
        <f>SUM(H47:H50)</f>
        <v>51516.284</v>
      </c>
      <c r="I51" s="45">
        <f>SUM(I47:I50)</f>
        <v>51516.284</v>
      </c>
      <c r="J51" s="45">
        <f>SUM(J47:J50)</f>
        <v>51516.284</v>
      </c>
      <c r="K51" s="45">
        <f t="shared" si="1"/>
        <v>154548.852</v>
      </c>
      <c r="L51" s="197"/>
    </row>
    <row r="52" spans="1:12" ht="15.75">
      <c r="A52" s="92">
        <f>A47+1</f>
        <v>17</v>
      </c>
      <c r="B52" s="18" t="s">
        <v>148</v>
      </c>
      <c r="C52" s="39" t="s">
        <v>25</v>
      </c>
      <c r="D52" s="91" t="s">
        <v>25</v>
      </c>
      <c r="E52" s="91" t="s">
        <v>25</v>
      </c>
      <c r="F52" s="91" t="s">
        <v>25</v>
      </c>
      <c r="G52" s="91" t="s">
        <v>25</v>
      </c>
      <c r="H52" s="99">
        <f>H8</f>
        <v>114014.916</v>
      </c>
      <c r="I52" s="99">
        <f>I8</f>
        <v>95714.916</v>
      </c>
      <c r="J52" s="99">
        <f>J8</f>
        <v>95714.916</v>
      </c>
      <c r="K52" s="100">
        <f>SUM(H52:J52)</f>
        <v>305444.748</v>
      </c>
      <c r="L52" s="53" t="s">
        <v>25</v>
      </c>
    </row>
    <row r="53" spans="1:12" ht="15.75">
      <c r="A53" s="175">
        <f>A52+1</f>
        <v>18</v>
      </c>
      <c r="B53" s="186" t="s">
        <v>149</v>
      </c>
      <c r="C53" s="40" t="s">
        <v>276</v>
      </c>
      <c r="D53" s="55" t="s">
        <v>25</v>
      </c>
      <c r="E53" s="55" t="s">
        <v>25</v>
      </c>
      <c r="F53" s="55" t="s">
        <v>25</v>
      </c>
      <c r="G53" s="55" t="s">
        <v>25</v>
      </c>
      <c r="H53" s="45">
        <f>H37</f>
        <v>7800</v>
      </c>
      <c r="I53" s="45">
        <f>I37</f>
        <v>0</v>
      </c>
      <c r="J53" s="45">
        <f>J37</f>
        <v>0</v>
      </c>
      <c r="K53" s="45">
        <f>SUM(H53:J53)</f>
        <v>7800</v>
      </c>
      <c r="L53" s="40" t="s">
        <v>25</v>
      </c>
    </row>
    <row r="54" spans="1:12" ht="15.75">
      <c r="A54" s="176"/>
      <c r="B54" s="187"/>
      <c r="C54" s="40" t="s">
        <v>128</v>
      </c>
      <c r="D54" s="55" t="s">
        <v>25</v>
      </c>
      <c r="E54" s="55" t="s">
        <v>25</v>
      </c>
      <c r="F54" s="55" t="s">
        <v>25</v>
      </c>
      <c r="G54" s="55" t="s">
        <v>25</v>
      </c>
      <c r="H54" s="45">
        <f>H52-H53</f>
        <v>106214.916</v>
      </c>
      <c r="I54" s="45">
        <f>I52-I53</f>
        <v>95714.916</v>
      </c>
      <c r="J54" s="45">
        <f>J52-J53</f>
        <v>95714.916</v>
      </c>
      <c r="K54" s="45">
        <f>SUM(H54:J54)</f>
        <v>297644.748</v>
      </c>
      <c r="L54" s="40" t="s">
        <v>25</v>
      </c>
    </row>
    <row r="55" spans="2:12" ht="15.75">
      <c r="B55" s="12"/>
      <c r="C55" s="9"/>
      <c r="D55" s="22"/>
      <c r="E55" s="22"/>
      <c r="F55" s="24"/>
      <c r="G55" s="24"/>
      <c r="H55" s="24"/>
      <c r="I55" s="24"/>
      <c r="J55" s="24"/>
      <c r="K55" s="24"/>
      <c r="L55" s="24"/>
    </row>
    <row r="56" spans="2:12" ht="15.75">
      <c r="B56" s="3"/>
      <c r="C56" s="3"/>
      <c r="D56" s="25"/>
      <c r="E56" s="24"/>
      <c r="F56" s="24"/>
      <c r="G56" s="24"/>
      <c r="H56" s="24"/>
      <c r="I56" s="24"/>
      <c r="J56" s="24"/>
      <c r="K56" s="24"/>
      <c r="L56" s="24"/>
    </row>
    <row r="57" spans="2:12" ht="15.75">
      <c r="B57" s="5"/>
      <c r="C57" s="8"/>
      <c r="D57" s="26"/>
      <c r="E57" s="26"/>
      <c r="F57" s="26"/>
      <c r="G57" s="26"/>
      <c r="H57" s="103"/>
      <c r="I57" s="103"/>
      <c r="J57" s="103"/>
      <c r="K57" s="32"/>
      <c r="L57" s="9"/>
    </row>
    <row r="58" spans="2:12" ht="15.75">
      <c r="B58" s="150"/>
      <c r="C58" s="150"/>
      <c r="D58" s="150"/>
      <c r="E58" s="24"/>
      <c r="F58" s="24"/>
      <c r="G58" s="24"/>
      <c r="H58" s="143"/>
      <c r="I58" s="143"/>
      <c r="J58" s="143"/>
      <c r="K58" s="31"/>
      <c r="L58" s="4"/>
    </row>
    <row r="59" spans="2:12" ht="15.75">
      <c r="B59" s="150"/>
      <c r="C59" s="150"/>
      <c r="D59" s="150"/>
      <c r="E59" s="24"/>
      <c r="F59" s="24"/>
      <c r="G59" s="24"/>
      <c r="H59" s="143"/>
      <c r="I59" s="143"/>
      <c r="J59" s="143"/>
      <c r="K59" s="31"/>
      <c r="L59" s="4"/>
    </row>
    <row r="60" spans="2:12" ht="15.75">
      <c r="B60" s="150"/>
      <c r="C60" s="150"/>
      <c r="D60" s="150"/>
      <c r="E60" s="24"/>
      <c r="F60" s="24"/>
      <c r="G60" s="24"/>
      <c r="H60" s="227"/>
      <c r="I60" s="227"/>
      <c r="J60" s="33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47"/>
      <c r="I61" s="47"/>
      <c r="J61" s="47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47"/>
      <c r="I62" s="47"/>
      <c r="J62" s="47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47"/>
      <c r="I63" s="47"/>
      <c r="J63" s="47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47"/>
      <c r="I64" s="47"/>
      <c r="J64" s="47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47"/>
      <c r="I65" s="47"/>
      <c r="J65" s="47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47"/>
      <c r="I66" s="47"/>
      <c r="J66" s="47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47"/>
      <c r="I67" s="47"/>
      <c r="J67" s="47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47"/>
      <c r="I68" s="47"/>
      <c r="J68" s="47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47"/>
      <c r="I69" s="47"/>
      <c r="J69" s="47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47"/>
      <c r="I70" s="47"/>
      <c r="J70" s="47"/>
      <c r="K70" s="31"/>
      <c r="L70" s="4"/>
    </row>
  </sheetData>
  <sheetProtection/>
  <mergeCells count="79">
    <mergeCell ref="C32:G32"/>
    <mergeCell ref="A33:A36"/>
    <mergeCell ref="L33:L36"/>
    <mergeCell ref="G28:G31"/>
    <mergeCell ref="F28:F31"/>
    <mergeCell ref="E28:E31"/>
    <mergeCell ref="D28:D31"/>
    <mergeCell ref="L28:L32"/>
    <mergeCell ref="B58:D58"/>
    <mergeCell ref="F47:F50"/>
    <mergeCell ref="C51:G51"/>
    <mergeCell ref="C36:G36"/>
    <mergeCell ref="A25:A26"/>
    <mergeCell ref="G33:G35"/>
    <mergeCell ref="F33:F35"/>
    <mergeCell ref="E33:E35"/>
    <mergeCell ref="D33:D35"/>
    <mergeCell ref="C33:C35"/>
    <mergeCell ref="B59:D59"/>
    <mergeCell ref="B60:D60"/>
    <mergeCell ref="H60:I60"/>
    <mergeCell ref="L41:L51"/>
    <mergeCell ref="C46:G46"/>
    <mergeCell ref="A47:A51"/>
    <mergeCell ref="B47:B51"/>
    <mergeCell ref="C47:C50"/>
    <mergeCell ref="D47:D50"/>
    <mergeCell ref="E47:E50"/>
    <mergeCell ref="C39:G39"/>
    <mergeCell ref="B53:B54"/>
    <mergeCell ref="A53:A54"/>
    <mergeCell ref="A41:A46"/>
    <mergeCell ref="B41:B46"/>
    <mergeCell ref="C41:C45"/>
    <mergeCell ref="D41:D45"/>
    <mergeCell ref="E41:E45"/>
    <mergeCell ref="F41:F45"/>
    <mergeCell ref="C28:C31"/>
    <mergeCell ref="A28:A32"/>
    <mergeCell ref="B25:B26"/>
    <mergeCell ref="L25:L26"/>
    <mergeCell ref="C26:G26"/>
    <mergeCell ref="F37:F38"/>
    <mergeCell ref="E37:E38"/>
    <mergeCell ref="A37:A39"/>
    <mergeCell ref="B37:B39"/>
    <mergeCell ref="L37:L39"/>
    <mergeCell ref="A21:A23"/>
    <mergeCell ref="B21:B23"/>
    <mergeCell ref="C21:C22"/>
    <mergeCell ref="D21:D22"/>
    <mergeCell ref="L21:L23"/>
    <mergeCell ref="C23:G23"/>
    <mergeCell ref="F21:F22"/>
    <mergeCell ref="E21:E22"/>
    <mergeCell ref="A16:A17"/>
    <mergeCell ref="C17:G17"/>
    <mergeCell ref="A18:A19"/>
    <mergeCell ref="B18:B19"/>
    <mergeCell ref="L18:L19"/>
    <mergeCell ref="C19:G19"/>
    <mergeCell ref="B16:B17"/>
    <mergeCell ref="L10:L17"/>
    <mergeCell ref="C15:G15"/>
    <mergeCell ref="A10:A15"/>
    <mergeCell ref="B10:B15"/>
    <mergeCell ref="C10:C14"/>
    <mergeCell ref="D10:D14"/>
    <mergeCell ref="E10:E14"/>
    <mergeCell ref="F10:F14"/>
    <mergeCell ref="I1:L1"/>
    <mergeCell ref="B4:L4"/>
    <mergeCell ref="I2:L2"/>
    <mergeCell ref="A6:A7"/>
    <mergeCell ref="B6:B7"/>
    <mergeCell ref="C6:C7"/>
    <mergeCell ref="D6:G6"/>
    <mergeCell ref="H6:K6"/>
    <mergeCell ref="L6:L7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Щербаченко</cp:lastModifiedBy>
  <cp:lastPrinted>2019-11-15T03:32:37Z</cp:lastPrinted>
  <dcterms:created xsi:type="dcterms:W3CDTF">1996-10-08T23:32:33Z</dcterms:created>
  <dcterms:modified xsi:type="dcterms:W3CDTF">2019-11-15T03:33:49Z</dcterms:modified>
  <cp:category/>
  <cp:version/>
  <cp:contentType/>
  <cp:contentStatus/>
</cp:coreProperties>
</file>