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0\Муниципальные программы проекты на 2021-2023 год\974-п    14     + МП Молодежь\"/>
    </mc:Choice>
  </mc:AlternateContent>
  <bookViews>
    <workbookView xWindow="0" yWindow="0" windowWidth="23655" windowHeight="9060" tabRatio="921" activeTab="10"/>
  </bookViews>
  <sheets>
    <sheet name="ПП-1" sheetId="25" r:id="rId1"/>
    <sheet name="ППП1-1" sheetId="32" r:id="rId2"/>
    <sheet name="ППП2-1" sheetId="26" r:id="rId3"/>
    <sheet name="ППП1-2" sheetId="33" r:id="rId4"/>
    <sheet name="ППП2-2" sheetId="27" r:id="rId5"/>
    <sheet name="ППП3-1" sheetId="34" r:id="rId6"/>
    <sheet name="ППП3-2" sheetId="28" r:id="rId7"/>
    <sheet name="ППП4-1" sheetId="35" r:id="rId8"/>
    <sheet name="ППП4-2" sheetId="29" r:id="rId9"/>
    <sheet name="ПП6" sheetId="30" r:id="rId10"/>
    <sheet name="ПП7" sheetId="31" r:id="rId11"/>
  </sheets>
  <definedNames>
    <definedName name="_xlnm.Print_Titles" localSheetId="1">'ППП1-1'!$7:$9</definedName>
    <definedName name="_xlnm.Print_Area" localSheetId="0">'ПП-1'!$A$1:$L$15</definedName>
    <definedName name="_xlnm.Print_Area" localSheetId="9">ПП6!$A$1:$K$33</definedName>
    <definedName name="_xlnm.Print_Area" localSheetId="10">ПП7!$A$1:$G$79</definedName>
    <definedName name="_xlnm.Print_Area" localSheetId="1">'ППП1-1'!$A$1:$I$17</definedName>
    <definedName name="_xlnm.Print_Area" localSheetId="2">'ППП2-1'!$A$1:$L$45</definedName>
    <definedName name="_xlnm.Print_Area" localSheetId="4">'ППП2-2'!$A$1:$L$17</definedName>
    <definedName name="_xlnm.Print_Area" localSheetId="6">'ППП3-2'!$A$1:$L$15</definedName>
    <definedName name="_xlnm.Print_Area" localSheetId="8">'ППП4-2'!$A$1:$L$15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31" l="1"/>
  <c r="E35" i="31" s="1"/>
  <c r="D35" i="31"/>
  <c r="D34" i="31"/>
  <c r="H26" i="26"/>
  <c r="H24" i="26"/>
  <c r="H34" i="26"/>
  <c r="H33" i="26"/>
  <c r="H32" i="26"/>
  <c r="K36" i="26"/>
  <c r="I31" i="26"/>
  <c r="I30" i="26"/>
  <c r="J30" i="26" s="1"/>
  <c r="I29" i="26"/>
  <c r="J29" i="26" s="1"/>
  <c r="I27" i="26"/>
  <c r="J27" i="26" s="1"/>
  <c r="J31" i="26" l="1"/>
  <c r="K31" i="26" s="1"/>
  <c r="I37" i="26"/>
  <c r="H37" i="26"/>
  <c r="F43" i="31"/>
  <c r="F35" i="31" s="1"/>
  <c r="D29" i="31"/>
  <c r="J37" i="26" l="1"/>
  <c r="H15" i="33"/>
  <c r="H14" i="33"/>
  <c r="H12" i="33"/>
  <c r="H12" i="32"/>
  <c r="H13" i="32"/>
  <c r="H11" i="32"/>
  <c r="I13" i="25"/>
  <c r="I14" i="25"/>
  <c r="I15" i="25"/>
  <c r="I12" i="25"/>
  <c r="H14" i="26"/>
  <c r="H17" i="26" s="1"/>
  <c r="I10" i="26"/>
  <c r="H10" i="26"/>
  <c r="H11" i="26" s="1"/>
  <c r="D40" i="31" l="1"/>
  <c r="I42" i="26"/>
  <c r="J42" i="26"/>
  <c r="H42" i="26"/>
  <c r="K41" i="26"/>
  <c r="K40" i="26"/>
  <c r="K42" i="26" l="1"/>
  <c r="D30" i="31"/>
  <c r="K15" i="26"/>
  <c r="I17" i="26"/>
  <c r="J17" i="26"/>
  <c r="K12" i="26"/>
  <c r="K17" i="26" l="1"/>
  <c r="F31" i="31"/>
  <c r="E31" i="31"/>
  <c r="D31" i="31"/>
  <c r="F30" i="31"/>
  <c r="E30" i="31"/>
  <c r="F29" i="31"/>
  <c r="E29" i="31"/>
  <c r="F28" i="31"/>
  <c r="E28" i="31"/>
  <c r="D28" i="31"/>
  <c r="F27" i="31"/>
  <c r="E27" i="31"/>
  <c r="D27" i="31"/>
  <c r="F37" i="31"/>
  <c r="E37" i="31"/>
  <c r="D37" i="31"/>
  <c r="F36" i="31"/>
  <c r="E36" i="31"/>
  <c r="D36" i="31"/>
  <c r="F34" i="31"/>
  <c r="E34" i="31"/>
  <c r="F33" i="31"/>
  <c r="E33" i="31"/>
  <c r="D33" i="31"/>
  <c r="D32" i="31" s="1"/>
  <c r="E32" i="31" l="1"/>
  <c r="G29" i="31"/>
  <c r="G45" i="31"/>
  <c r="G44" i="31"/>
  <c r="G43" i="31"/>
  <c r="G42" i="31"/>
  <c r="G41" i="31"/>
  <c r="F40" i="31"/>
  <c r="E40" i="31"/>
  <c r="G75" i="31"/>
  <c r="G74" i="31"/>
  <c r="G73" i="31"/>
  <c r="G72" i="31"/>
  <c r="G71" i="31"/>
  <c r="F70" i="31"/>
  <c r="F68" i="31" s="1"/>
  <c r="E70" i="31"/>
  <c r="E68" i="31" s="1"/>
  <c r="D70" i="31"/>
  <c r="D68" i="31" s="1"/>
  <c r="G67" i="31"/>
  <c r="G66" i="31"/>
  <c r="G65" i="31"/>
  <c r="G64" i="31"/>
  <c r="G63" i="31"/>
  <c r="E62" i="31"/>
  <c r="F62" i="31" s="1"/>
  <c r="D62" i="31"/>
  <c r="D60" i="31" s="1"/>
  <c r="G59" i="31"/>
  <c r="G58" i="31"/>
  <c r="G57" i="31"/>
  <c r="G56" i="31"/>
  <c r="G55" i="31"/>
  <c r="F54" i="31"/>
  <c r="F52" i="31" s="1"/>
  <c r="E54" i="31"/>
  <c r="E52" i="31" s="1"/>
  <c r="D54" i="31"/>
  <c r="D52" i="31" s="1"/>
  <c r="G51" i="31"/>
  <c r="G50" i="31"/>
  <c r="G49" i="31"/>
  <c r="G48" i="31"/>
  <c r="G47" i="31"/>
  <c r="F46" i="31"/>
  <c r="E46" i="31"/>
  <c r="D46" i="31"/>
  <c r="D38" i="31" s="1"/>
  <c r="G33" i="31"/>
  <c r="G31" i="31"/>
  <c r="F25" i="31"/>
  <c r="E25" i="31"/>
  <c r="E19" i="31" s="1"/>
  <c r="D25" i="31"/>
  <c r="F24" i="31"/>
  <c r="F18" i="31" s="1"/>
  <c r="E24" i="31"/>
  <c r="E18" i="31" s="1"/>
  <c r="D24" i="31"/>
  <c r="D18" i="31" s="1"/>
  <c r="F23" i="31"/>
  <c r="E23" i="31"/>
  <c r="E17" i="31" s="1"/>
  <c r="D23" i="31"/>
  <c r="D17" i="31" s="1"/>
  <c r="F22" i="31"/>
  <c r="F16" i="31" s="1"/>
  <c r="E22" i="31"/>
  <c r="E16" i="31" s="1"/>
  <c r="D22" i="31"/>
  <c r="D16" i="31" s="1"/>
  <c r="F21" i="31"/>
  <c r="E21" i="31"/>
  <c r="D21" i="31"/>
  <c r="D15" i="31" s="1"/>
  <c r="J13" i="29"/>
  <c r="I13" i="29"/>
  <c r="H13" i="29"/>
  <c r="K12" i="29"/>
  <c r="J11" i="29"/>
  <c r="J9" i="29" s="1"/>
  <c r="J8" i="29" s="1"/>
  <c r="J14" i="29" s="1"/>
  <c r="J15" i="29" s="1"/>
  <c r="J30" i="30" s="1"/>
  <c r="J28" i="30" s="1"/>
  <c r="I11" i="29"/>
  <c r="I9" i="29" s="1"/>
  <c r="I8" i="29" s="1"/>
  <c r="I14" i="29" s="1"/>
  <c r="I15" i="29" s="1"/>
  <c r="I30" i="30" s="1"/>
  <c r="I28" i="30" s="1"/>
  <c r="H11" i="29"/>
  <c r="H9" i="29" s="1"/>
  <c r="K10" i="29"/>
  <c r="A9" i="29"/>
  <c r="A10" i="29" s="1"/>
  <c r="A12" i="29" s="1"/>
  <c r="A14" i="29" s="1"/>
  <c r="K13" i="29" l="1"/>
  <c r="G46" i="31"/>
  <c r="G68" i="31"/>
  <c r="E60" i="31"/>
  <c r="F60" i="31" s="1"/>
  <c r="E15" i="31"/>
  <c r="G40" i="31"/>
  <c r="G28" i="31"/>
  <c r="F15" i="31"/>
  <c r="F26" i="31"/>
  <c r="G30" i="31"/>
  <c r="E26" i="31"/>
  <c r="F19" i="31"/>
  <c r="F17" i="31"/>
  <c r="G21" i="31"/>
  <c r="G25" i="31"/>
  <c r="D19" i="31"/>
  <c r="G19" i="31" s="1"/>
  <c r="E20" i="31"/>
  <c r="E38" i="31"/>
  <c r="F38" i="31"/>
  <c r="G52" i="31"/>
  <c r="F20" i="31"/>
  <c r="G23" i="31"/>
  <c r="F32" i="31"/>
  <c r="G35" i="31"/>
  <c r="G54" i="31"/>
  <c r="G22" i="31"/>
  <c r="G34" i="31"/>
  <c r="G60" i="31"/>
  <c r="G70" i="31"/>
  <c r="G37" i="31"/>
  <c r="D20" i="31"/>
  <c r="G24" i="31"/>
  <c r="G36" i="31"/>
  <c r="G62" i="31"/>
  <c r="K9" i="29"/>
  <c r="K11" i="29"/>
  <c r="H8" i="29"/>
  <c r="D13" i="31" l="1"/>
  <c r="G16" i="31"/>
  <c r="G18" i="31"/>
  <c r="G38" i="31"/>
  <c r="G27" i="31"/>
  <c r="G15" i="31"/>
  <c r="F13" i="31"/>
  <c r="E13" i="31"/>
  <c r="D26" i="31"/>
  <c r="G26" i="31" s="1"/>
  <c r="G17" i="31"/>
  <c r="G32" i="31"/>
  <c r="G20" i="31"/>
  <c r="K8" i="29"/>
  <c r="H14" i="29"/>
  <c r="G13" i="31" l="1"/>
  <c r="H15" i="29"/>
  <c r="K14" i="29"/>
  <c r="K15" i="29" l="1"/>
  <c r="H30" i="30"/>
  <c r="K10" i="28"/>
  <c r="J13" i="28"/>
  <c r="I13" i="28"/>
  <c r="H13" i="28"/>
  <c r="K12" i="28"/>
  <c r="J11" i="28"/>
  <c r="J9" i="28" s="1"/>
  <c r="I11" i="28"/>
  <c r="I9" i="28" s="1"/>
  <c r="H11" i="28"/>
  <c r="H9" i="28" s="1"/>
  <c r="A9" i="28"/>
  <c r="A10" i="28" s="1"/>
  <c r="A12" i="28" s="1"/>
  <c r="A14" i="28" s="1"/>
  <c r="H9" i="27"/>
  <c r="H8" i="27" s="1"/>
  <c r="J15" i="27"/>
  <c r="I15" i="27"/>
  <c r="H15" i="27"/>
  <c r="K14" i="27"/>
  <c r="J13" i="27"/>
  <c r="I13" i="27"/>
  <c r="H13" i="27"/>
  <c r="K12" i="27"/>
  <c r="J11" i="27"/>
  <c r="J9" i="27" s="1"/>
  <c r="J8" i="27" s="1"/>
  <c r="I11" i="27"/>
  <c r="I9" i="27" s="1"/>
  <c r="I8" i="27" s="1"/>
  <c r="H11" i="27"/>
  <c r="K10" i="27"/>
  <c r="A9" i="27"/>
  <c r="A10" i="27" s="1"/>
  <c r="A12" i="27" s="1"/>
  <c r="A14" i="27" s="1"/>
  <c r="A16" i="27" s="1"/>
  <c r="J45" i="26"/>
  <c r="J21" i="30" s="1"/>
  <c r="I45" i="26"/>
  <c r="I21" i="30" s="1"/>
  <c r="H45" i="26"/>
  <c r="H21" i="30" s="1"/>
  <c r="K35" i="26"/>
  <c r="K34" i="26"/>
  <c r="K33" i="26"/>
  <c r="K32" i="26"/>
  <c r="K16" i="26"/>
  <c r="K14" i="26"/>
  <c r="K30" i="26"/>
  <c r="K29" i="26"/>
  <c r="K28" i="26"/>
  <c r="A9" i="26"/>
  <c r="A10" i="26" s="1"/>
  <c r="A12" i="26" s="1"/>
  <c r="A18" i="26" s="1"/>
  <c r="A20" i="26" s="1"/>
  <c r="A22" i="26" s="1"/>
  <c r="A23" i="26" s="1"/>
  <c r="A25" i="26" s="1"/>
  <c r="A27" i="26" s="1"/>
  <c r="A38" i="26" s="1"/>
  <c r="H21" i="26"/>
  <c r="H19" i="26"/>
  <c r="J39" i="26"/>
  <c r="I39" i="26"/>
  <c r="H39" i="26"/>
  <c r="H22" i="26" s="1"/>
  <c r="K38" i="26"/>
  <c r="K27" i="26"/>
  <c r="J26" i="26"/>
  <c r="I26" i="26"/>
  <c r="K25" i="26"/>
  <c r="J24" i="26"/>
  <c r="J22" i="26" s="1"/>
  <c r="I24" i="26"/>
  <c r="K23" i="26"/>
  <c r="I22" i="26" l="1"/>
  <c r="H9" i="26"/>
  <c r="H8" i="26" s="1"/>
  <c r="H43" i="26" s="1"/>
  <c r="K37" i="26"/>
  <c r="H44" i="26"/>
  <c r="J17" i="30"/>
  <c r="J18" i="30"/>
  <c r="H28" i="30"/>
  <c r="K28" i="30" s="1"/>
  <c r="K30" i="30"/>
  <c r="H17" i="30"/>
  <c r="H18" i="30"/>
  <c r="K21" i="30"/>
  <c r="I18" i="30"/>
  <c r="I17" i="30"/>
  <c r="J8" i="28"/>
  <c r="J14" i="28" s="1"/>
  <c r="J15" i="28" s="1"/>
  <c r="J27" i="30" s="1"/>
  <c r="K11" i="28"/>
  <c r="K13" i="28"/>
  <c r="I8" i="28"/>
  <c r="I14" i="28" s="1"/>
  <c r="I15" i="28" s="1"/>
  <c r="I27" i="30" s="1"/>
  <c r="K9" i="27"/>
  <c r="K13" i="27"/>
  <c r="J16" i="27"/>
  <c r="J17" i="27" s="1"/>
  <c r="J24" i="30" s="1"/>
  <c r="J22" i="30" s="1"/>
  <c r="K15" i="27"/>
  <c r="I16" i="27"/>
  <c r="I17" i="27" s="1"/>
  <c r="I24" i="30" s="1"/>
  <c r="I22" i="30" s="1"/>
  <c r="K11" i="27"/>
  <c r="K24" i="26"/>
  <c r="K39" i="26"/>
  <c r="K26" i="26"/>
  <c r="I21" i="26"/>
  <c r="J21" i="26"/>
  <c r="I19" i="26"/>
  <c r="J19" i="26"/>
  <c r="I11" i="26"/>
  <c r="J11" i="26"/>
  <c r="J25" i="30" l="1"/>
  <c r="J15" i="30"/>
  <c r="K18" i="30"/>
  <c r="I15" i="30"/>
  <c r="I25" i="30"/>
  <c r="K17" i="30"/>
  <c r="K9" i="28"/>
  <c r="H8" i="28"/>
  <c r="K22" i="26"/>
  <c r="K21" i="26"/>
  <c r="K19" i="26"/>
  <c r="J9" i="26"/>
  <c r="I9" i="26"/>
  <c r="I8" i="26" s="1"/>
  <c r="K20" i="26"/>
  <c r="K18" i="26"/>
  <c r="K13" i="26"/>
  <c r="K11" i="26"/>
  <c r="K10" i="26"/>
  <c r="K8" i="28" l="1"/>
  <c r="H14" i="28"/>
  <c r="K8" i="27"/>
  <c r="H16" i="27"/>
  <c r="H17" i="27" s="1"/>
  <c r="H24" i="30" s="1"/>
  <c r="J8" i="26"/>
  <c r="J43" i="26" s="1"/>
  <c r="J44" i="26" s="1"/>
  <c r="J20" i="30" s="1"/>
  <c r="J16" i="30" s="1"/>
  <c r="J13" i="30" s="1"/>
  <c r="I43" i="26"/>
  <c r="I44" i="26" s="1"/>
  <c r="K9" i="26"/>
  <c r="I20" i="30" l="1"/>
  <c r="I16" i="30" s="1"/>
  <c r="I13" i="30" s="1"/>
  <c r="K44" i="26"/>
  <c r="H20" i="30"/>
  <c r="H16" i="30" s="1"/>
  <c r="H22" i="30"/>
  <c r="K22" i="30" s="1"/>
  <c r="K24" i="30"/>
  <c r="K14" i="28"/>
  <c r="H15" i="28"/>
  <c r="K17" i="27"/>
  <c r="K16" i="27"/>
  <c r="K8" i="26"/>
  <c r="K43" i="26"/>
  <c r="K45" i="26"/>
  <c r="K20" i="30" l="1"/>
  <c r="K15" i="28"/>
  <c r="H27" i="30"/>
  <c r="K16" i="30"/>
  <c r="H25" i="30" l="1"/>
  <c r="K25" i="30" s="1"/>
  <c r="H15" i="30"/>
  <c r="K27" i="30"/>
  <c r="H13" i="30" l="1"/>
  <c r="K13" i="30" s="1"/>
  <c r="K15" i="30"/>
</calcChain>
</file>

<file path=xl/sharedStrings.xml><?xml version="1.0" encoding="utf-8"?>
<sst xmlns="http://schemas.openxmlformats.org/spreadsheetml/2006/main" count="630" uniqueCount="215">
  <si>
    <t>ИНФОРМАЦИЯ</t>
  </si>
  <si>
    <t>ПЕРЕЧЕНЬ</t>
  </si>
  <si>
    <t>1.1.</t>
  </si>
  <si>
    <t>Подпрограмма 1</t>
  </si>
  <si>
    <t>№ п/п</t>
  </si>
  <si>
    <t>в том числе:</t>
  </si>
  <si>
    <t>Код бюджетной классификации</t>
  </si>
  <si>
    <t>ГРБС</t>
  </si>
  <si>
    <t>РзПр</t>
  </si>
  <si>
    <t>ЦСР</t>
  </si>
  <si>
    <t>ВР</t>
  </si>
  <si>
    <t>в том числе по ГРБС:</t>
  </si>
  <si>
    <t>всего расходные обязательства</t>
  </si>
  <si>
    <t>внебюджетных фондов</t>
  </si>
  <si>
    <t>всего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</si>
  <si>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</si>
  <si>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</si>
  <si>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</si>
  <si>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</si>
  <si>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</si>
  <si>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</si>
  <si>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2019 год</t>
  </si>
  <si>
    <t>Администрация Туруханского района</t>
  </si>
  <si>
    <t>1.2.</t>
  </si>
  <si>
    <t>Подпрограмма 2</t>
  </si>
  <si>
    <t>244</t>
  </si>
  <si>
    <t>0707</t>
  </si>
  <si>
    <t>540</t>
  </si>
  <si>
    <t>Увеличение охвата молодежи мероприятиями патриотической направленности до 100 человек ежегодно</t>
  </si>
  <si>
    <t>1.3.</t>
  </si>
  <si>
    <t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</si>
  <si>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Администрациия Туруханского района</t>
  </si>
  <si>
    <t>1003</t>
  </si>
  <si>
    <t>Подпрограмма 3</t>
  </si>
  <si>
    <t>Подпрограмма 4</t>
  </si>
  <si>
    <t>Обеспечение жильем молодых семей в Туруханском районе</t>
  </si>
  <si>
    <t>Поддержка социально ориентированных некоммерческих организаций Туруханского района</t>
  </si>
  <si>
    <t>Вовлечение молодёжи Туруханского района в социальную практику</t>
  </si>
  <si>
    <t>1.4.</t>
  </si>
  <si>
    <t>Развитие системы патриотического воспитания молодёжи Туруханского района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</si>
  <si>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</si>
  <si>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</si>
  <si>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</si>
  <si>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</si>
  <si>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</si>
  <si>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</si>
  <si>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</si>
  <si>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</si>
  <si>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</si>
  <si>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1410082800</t>
  </si>
  <si>
    <t>1420081950</t>
  </si>
  <si>
    <t>2020 год</t>
  </si>
  <si>
    <t>Приложение № 6</t>
  </si>
  <si>
    <t>1420081960</t>
  </si>
  <si>
    <t>360</t>
  </si>
  <si>
    <t>242</t>
  </si>
  <si>
    <t>14100S4560</t>
  </si>
  <si>
    <t>1420083800</t>
  </si>
  <si>
    <t>Молодёжь Туруханского района</t>
  </si>
  <si>
    <t>2021 год</t>
  </si>
  <si>
    <t>2018 год</t>
  </si>
  <si>
    <t>1410084010</t>
  </si>
  <si>
    <t>Приложение № 2</t>
  </si>
  <si>
    <t>Приложение 
к паспорту муниципальной программы "Молодёжь Туруханского района"</t>
  </si>
  <si>
    <t>Цели, целевые показатели муниципальной программы Туруханского района</t>
  </si>
  <si>
    <t>Единица измерения</t>
  </si>
  <si>
    <t>Годы реализации муниципальной программы</t>
  </si>
  <si>
    <t>2017 год</t>
  </si>
  <si>
    <t>Годы до конца реализации муниципальной программы Туруханского района в пятилетнем интервале</t>
  </si>
  <si>
    <t>2025 год</t>
  </si>
  <si>
    <t>2030 год</t>
  </si>
  <si>
    <t>Создание условий для развития потенциала молодёжи и его реализации в интересах развития Туруханского района</t>
  </si>
  <si>
    <t>Численность молодёжи Туруханского района, участвующей в акциях, конкурсах и молодёжных проектах</t>
  </si>
  <si>
    <t>чел.</t>
  </si>
  <si>
    <t>Удельный вес детей и молодёжи регулярно участвующей в работе патриотических объединений и клубов</t>
  </si>
  <si>
    <t>%</t>
  </si>
  <si>
    <t>Количество молодых семей, улучшивших жилищные условия при получении социальных выплат</t>
  </si>
  <si>
    <t>ед.</t>
  </si>
  <si>
    <t>Доля жителей Туруханского района, принявших участие в ходе реализации социальных проектов</t>
  </si>
  <si>
    <t>14300L4971</t>
  </si>
  <si>
    <t>2022 год</t>
  </si>
  <si>
    <t>Наименование программы, подпрограммы</t>
  </si>
  <si>
    <t>Главный распорядитель бюджетных средств</t>
  </si>
  <si>
    <t>Бюджетные ассигнования, тыс. рублей</t>
  </si>
  <si>
    <t>Ожидаемый результат от реализации подпрограммного мероприятия (в натуральном выражении)</t>
  </si>
  <si>
    <t xml:space="preserve"> </t>
  </si>
  <si>
    <t>х</t>
  </si>
  <si>
    <t>УК Туруханского района</t>
  </si>
  <si>
    <t>ИТОГО по мероприятию 1.1</t>
  </si>
  <si>
    <t>ИТОГО по мероприятию 2.1</t>
  </si>
  <si>
    <t>ИТОГО по мероприятию 2.2</t>
  </si>
  <si>
    <t>ИТОГО по мероприятию 2.3</t>
  </si>
  <si>
    <t>ИТОГО по мероприятию 2.4</t>
  </si>
  <si>
    <t>ИТОГО по мероприятию 3.1</t>
  </si>
  <si>
    <t>ИТОГО по мероприятию 3.2</t>
  </si>
  <si>
    <t>Итого по всем мероприятиям подпрограммы:</t>
  </si>
  <si>
    <t>в том числе по главным распорядителям бюджетных средств:</t>
  </si>
  <si>
    <t>к подпрограмме 1 «Вовлечение молодёжи Туруханского района в социальную практику»</t>
  </si>
  <si>
    <t>Перечень мероприятий подпрограммы «Вовлечение молодёжи Туруханского района в социальную практику»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</si>
  <si>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</t>
    </r>
  </si>
  <si>
    <t>Задача 1: Развитие молодёжных общественных объединений, действующих на территории Туруханского района, вовлечение молодёжи в общественную деятельность</t>
  </si>
  <si>
    <r>
      <rPr>
        <u/>
        <sz val="12"/>
        <rFont val="Times New Roman"/>
        <family val="1"/>
        <charset val="204"/>
      </rPr>
      <t>Мероприятие 1.1</t>
    </r>
    <r>
      <rPr>
        <sz val="12"/>
        <rFont val="Times New Roman"/>
        <family val="1"/>
        <charset val="204"/>
      </rPr>
      <t xml:space="preserve"> "Создание условий успешной социализации и эффективной самореализации молодежи"</t>
    </r>
  </si>
  <si>
    <r>
      <rPr>
        <u/>
        <sz val="12"/>
        <rFont val="Times New Roman"/>
        <family val="1"/>
        <charset val="204"/>
      </rPr>
      <t>Мероприятие 1.2</t>
    </r>
    <r>
      <rPr>
        <sz val="12"/>
        <rFont val="Times New Roman"/>
        <family val="1"/>
        <charset val="204"/>
      </rPr>
      <t xml:space="preserve"> "Трудовое воспитание несовершеннолетних граждан в возрасте 14-17 лет"</t>
    </r>
  </si>
  <si>
    <r>
      <rPr>
        <u/>
        <sz val="12"/>
        <rFont val="Times New Roman"/>
        <family val="1"/>
        <charset val="204"/>
      </rPr>
      <t>Мероприятие 1.3</t>
    </r>
    <r>
      <rPr>
        <sz val="12"/>
        <rFont val="Times New Roman"/>
        <family val="1"/>
        <charset val="204"/>
      </rPr>
      <t xml:space="preserve"> "Создание условий, направленных на формирование здорового образа жизни в молодёжной среде"</t>
    </r>
  </si>
  <si>
    <r>
      <rPr>
        <u/>
        <sz val="12"/>
        <rFont val="Times New Roman"/>
        <family val="1"/>
        <charset val="204"/>
      </rPr>
      <t>Мероприятие 1.4</t>
    </r>
    <r>
      <rPr>
        <sz val="12"/>
        <rFont val="Times New Roman"/>
        <family val="1"/>
        <charset val="204"/>
      </rPr>
      <t xml:space="preserve"> "Развитие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подростков"</t>
    </r>
  </si>
  <si>
    <t>ИТОГО по мероприятию 1.2</t>
  </si>
  <si>
    <t>ИТОГО по мероприятию 1.3</t>
  </si>
  <si>
    <t>ИТОГО по мероприятию 1.4</t>
  </si>
  <si>
    <t>Задача 2: Развитие инфраструктуры и кадрового потенциала молодёжной политики Туруханского района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</si>
  <si>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местного бюджета"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</si>
  <si>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краевого бюджета"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</si>
  <si>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"Обеспечение деятельности подведомственных учреждений"</t>
    </r>
  </si>
  <si>
    <t>Мероприятие 2.4 "Обеспечение деятельности подведомственных учреждений за счет прочих доходов от оказания платных услуг (работ)"</t>
  </si>
  <si>
    <t>Территориальное управление</t>
  </si>
  <si>
    <t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</t>
  </si>
  <si>
    <t>Перечень мероприятий подпрограммы «Развитие системы патриотического воспитания молодёжи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</si>
  <si>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развития и совершенствования системы патриотического воспитания</t>
    </r>
  </si>
  <si>
    <t>Задача 1: Апробирование и внедрение современных форм, методов работы в области патриотического воспитания молодёжи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</si>
  <si>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"Создание эффективной системы патриотического воспитания, обеспечивающей оптимальные условия развития у молодежи гражданственности и патриотизма"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</si>
  <si>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</si>
  <si>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воспитания"</t>
    </r>
  </si>
  <si>
    <t>к подпрограмме 2 «Развитие системы патриотического воспитания молодёжи Туруханского района»</t>
  </si>
  <si>
    <t>к подпрограмме 3 «Обеспечение жильем молодых семей в Туруханском районе»</t>
  </si>
  <si>
    <t>Перечень мероприятий подпрограммы «Обеспечение жильем молодых семей в Туруханском районе»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</si>
  <si>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Поддержка в решении жилищной проблемы молодых семей, признанных в установленном порядке нуждающимися в улучшении жилищных условий</t>
    </r>
  </si>
  <si>
    <t>Задача 1: Предоставление молодым семьям социальных выплат на приобретение жилья или строительство индивидуального жилого дома</t>
  </si>
  <si>
    <r>
      <rPr>
        <u/>
        <sz val="12"/>
        <rFont val="Times New Roman"/>
        <family val="1"/>
        <charset val="204"/>
      </rPr>
      <t>Мероприятие 3.1</t>
    </r>
    <r>
      <rPr>
        <sz val="12"/>
        <rFont val="Times New Roman"/>
        <family val="1"/>
        <charset val="204"/>
      </rPr>
      <t xml:space="preserve"> "Софинансирование затрат на приобретение жилья в собственность молодых семей"</t>
    </r>
  </si>
  <si>
    <t>Улучшение жилищных условий молодых семей</t>
  </si>
  <si>
    <t>241</t>
  </si>
  <si>
    <t>322</t>
  </si>
  <si>
    <r>
      <rPr>
        <u/>
        <sz val="12"/>
        <rFont val="Times New Roman"/>
        <family val="1"/>
        <charset val="204"/>
      </rPr>
      <t>Мероприятие 3.2</t>
    </r>
    <r>
      <rPr>
        <sz val="12"/>
        <rFont val="Times New Roman"/>
        <family val="1"/>
        <charset val="204"/>
      </rPr>
      <t xml:space="preserve"> "Софинансирование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края"</t>
    </r>
  </si>
  <si>
    <t>к подпрограмме 4 «Поддержка социально ориентированных некоммерческих организаций Туруханского района»</t>
  </si>
  <si>
    <t>Перечень мероприятий подпрограммы «Поддержка социально ориентированных некоммерческих организаций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</si>
  <si>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Содействие формированию пространства, способствующего развитию гражданских инициатив и  поддержка социально ориентированных некоммерческих организаций на территории Туруханского района</t>
    </r>
  </si>
  <si>
    <t>Задача 1: Содействовие формированию информационного пространства, развитие системы механизмов информационной и консультативной поддержки СОНКО</t>
  </si>
  <si>
    <r>
      <rPr>
        <u/>
        <sz val="12"/>
        <rFont val="Times New Roman"/>
        <family val="1"/>
        <charset val="204"/>
      </rPr>
      <t>Мероприятие 4.1</t>
    </r>
    <r>
      <rPr>
        <sz val="12"/>
        <rFont val="Times New Roman"/>
        <family val="1"/>
        <charset val="204"/>
      </rPr>
      <t xml:space="preserve"> "Формирование информационного пространства, способствующего развитию гражданских инициатив"</t>
    </r>
  </si>
  <si>
    <r>
      <rPr>
        <u/>
        <sz val="12"/>
        <rFont val="Times New Roman"/>
        <family val="1"/>
        <charset val="204"/>
      </rPr>
      <t>Мероприятие 4.2</t>
    </r>
    <r>
      <rPr>
        <sz val="12"/>
        <rFont val="Times New Roman"/>
        <family val="1"/>
        <charset val="204"/>
      </rPr>
      <t xml:space="preserve"> "Поддержка проектов социально ориентированных некоммерческих организаций, направленных на решение актуальных социальных проблем"</t>
    </r>
  </si>
  <si>
    <t>ИТОГО по мероприятию 4.1</t>
  </si>
  <si>
    <t>ИТОГО по мероприятию 4.2</t>
  </si>
  <si>
    <t>0703</t>
  </si>
  <si>
    <t>1440081280</t>
  </si>
  <si>
    <t>1440083810</t>
  </si>
  <si>
    <t>Создание социально ориентированных некоммерческих организаций на территории района; формирование информационного пространства СОНКО;  распространение среди участников сообщества основных результатов, методик, накопленного опыта и ключевых этапов развития деятельности некоммерческих организаций</t>
  </si>
  <si>
    <t>с указанием планируемых к достижению значений в результате реализации муниципальной программы "Молодёжь Туруханского района"</t>
  </si>
  <si>
    <t xml:space="preserve">о ресурсном обеспечении муниципальной программы </t>
  </si>
  <si>
    <t>Туруханского района за счет средств районного бюджета,</t>
  </si>
  <si>
    <t>в том числе средств, поступивших из бюджетов других уровней</t>
  </si>
  <si>
    <t>бюджетной системы и бюджетов государственных</t>
  </si>
  <si>
    <t>Статус (муниципальная программа, подпрограмма, в том числе ВЦП)</t>
  </si>
  <si>
    <t>Муниципальная программа</t>
  </si>
  <si>
    <t>всего расходные обязательства по программе</t>
  </si>
  <si>
    <t>243</t>
  </si>
  <si>
    <t>Руководитель</t>
  </si>
  <si>
    <t>(подпись)</t>
  </si>
  <si>
    <t>1430000000</t>
  </si>
  <si>
    <t>141000000</t>
  </si>
  <si>
    <t>1420000000</t>
  </si>
  <si>
    <t>1440000000</t>
  </si>
  <si>
    <t>Статус</t>
  </si>
  <si>
    <t>Наименование муниципальной программы, подпрограммы муниципальной программы</t>
  </si>
  <si>
    <t>Ответственный исполнитель, соисполнители</t>
  </si>
  <si>
    <t>федеральный бюджет (*)</t>
  </si>
  <si>
    <t>краевой бюджет(*)</t>
  </si>
  <si>
    <t>бюджеты поселений(*)</t>
  </si>
  <si>
    <t>юридические лица</t>
  </si>
  <si>
    <t>бюджеты поселений(**)</t>
  </si>
  <si>
    <t>Ю.М. Тагиров</t>
  </si>
  <si>
    <t>(ФИО)</t>
  </si>
  <si>
    <t>к муниципальной программе "Молодёжь Туруханского района"</t>
  </si>
  <si>
    <t>Приложение 1
к паспорту подпрограммы 1  «Вовлечение молодёжи Туруханского района в социальную практику»</t>
  </si>
  <si>
    <t>Цель, показатели результативности</t>
  </si>
  <si>
    <t>Источник информации</t>
  </si>
  <si>
    <t>Годы реализации подпрограммы</t>
  </si>
  <si>
    <t>2</t>
  </si>
  <si>
    <t>Численность молодёжи Туруханского района  участвующей в акциях, конкурсах и молодёжных проектах</t>
  </si>
  <si>
    <t>Ведомственная отчетность</t>
  </si>
  <si>
    <t>3</t>
  </si>
  <si>
    <t>Количество созданных сезонных рабочих мест для молодежи  обучающейся в общеобразовательных учреждениях</t>
  </si>
  <si>
    <t>4</t>
  </si>
  <si>
    <t>Количество детей, подростков и молодёжи, в возрасте от 10 до 30 лет, вовлеченных в профилактические мероприятия по борьбе с наркоманией и алкоголизмом</t>
  </si>
  <si>
    <t>и значения показателей результативности подпрограммы "Вовлечение молодёжи Туруханского района в социальную практику"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</si>
  <si>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дальнейшего развития и совершенствования системы патриотического воспитания.</t>
    </r>
  </si>
  <si>
    <t xml:space="preserve">Удельный вес детей и молодёжи регулярно участвующей в работе патриотических объединений и клубов </t>
  </si>
  <si>
    <r>
      <rPr>
        <b/>
        <sz val="12"/>
        <color indexed="8"/>
        <rFont val="Times New Roman"/>
        <family val="1"/>
        <charset val="204"/>
      </rPr>
      <t>Задача подпрограммы:</t>
    </r>
    <r>
      <rPr>
        <sz val="12"/>
        <color indexed="8"/>
        <rFont val="Times New Roman"/>
        <family val="1"/>
        <charset val="204"/>
      </rPr>
      <t xml:space="preserve"> Увеличивать количество мероприятий, направленных на вовлечение молодёжи в социальную практику, совершенствующую основные направления патриотического воспитания и повышение уровня социальной активности молодёжи</t>
    </r>
  </si>
  <si>
    <t>5</t>
  </si>
  <si>
    <t>Удельный вес молодежи, вовлеченной в историю Отечества, краеведческую деятельность</t>
  </si>
  <si>
    <t>6</t>
  </si>
  <si>
    <t>Количество молодежи, вовлеченной в добровольческую деятельность</t>
  </si>
  <si>
    <t>Приложение 1 
к паспорту подпрограммы   «Развитие системы патриотического воспитания молодёжи Туруханского района»</t>
  </si>
  <si>
    <t>и значения показателей результативности подпрограммы "Развитие системы патриотического воспитания молодёжи Туруханского района"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</si>
  <si>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района.                                             
</t>
    </r>
    <r>
      <rPr>
        <b/>
        <sz val="12"/>
        <rFont val="Times New Roman"/>
        <family val="1"/>
        <charset val="204"/>
      </rPr>
      <t>Задачи подпрограммы:</t>
    </r>
    <r>
      <rPr>
        <sz val="12"/>
        <rFont val="Times New Roman"/>
        <family val="1"/>
        <charset val="204"/>
      </rPr>
      <t xml:space="preserve"> Развитие молодёжных общественных объединений, действующих на территории Туруханского района, вовлечение молодёжи в общественную деятельность, развитие инфраструктуры и кадровыго потенциала молодёжной политики Туруханского района</t>
    </r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</si>
  <si>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Апробирование и внедрение современных форм, методов работы  в области патриотического воспитания молодёжи</t>
    </r>
  </si>
  <si>
    <t>Цель: Поддержка в решении жилищной проблемы молодых семей, признанных в установленном порядке нуждающимися в улучшении жилищных условий</t>
  </si>
  <si>
    <t xml:space="preserve">Количество молодых семей, улучшивших жилищные условия при получении социальных выплат </t>
  </si>
  <si>
    <t>кол-во семей</t>
  </si>
  <si>
    <t>сведения органов местного самоуправления, осуществляющих учет очередников</t>
  </si>
  <si>
    <t>Приложение  1
к подпрограмме «Обеспечение жильем молодых семей в Туруханскомо районе»</t>
  </si>
  <si>
    <t>и значения показателей результативности подпрограммы «Обеспечение жильем молодых семей в Туруханском районе»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</si>
  <si>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</si>
  <si>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и обеспечение правовых, экономических и организационных условий деятельности социально ориентированных некоммерческих организаций на территории Туруханского района</t>
    </r>
  </si>
  <si>
    <t>Доля прироста жителей Туруханского района, принявших участие в реализации социальных проектов</t>
  </si>
  <si>
    <t xml:space="preserve">Уровень прироста социально ориентированных некоммерческих организаций, получивших информационную поддержку </t>
  </si>
  <si>
    <t xml:space="preserve">Доля граждан, принявших участие в мероприятиях для социально-ориентированных некоммерческих организаций </t>
  </si>
  <si>
    <t>Приложение 1
к паспорту подпрограммы «Поддержка социально ориентированных некоммерческих организаций Туруханского района»</t>
  </si>
  <si>
    <t>и значения показателей результативности подпрограммы "Поддержка социально ориентированных некоммерческих организаций Туруханского района"</t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</si>
  <si>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Содействие формированию информационного пространства, развитие системы механизмов информационной и консультативной поддержки СОНКО</t>
    </r>
  </si>
  <si>
    <t>1410084210</t>
  </si>
  <si>
    <t>1410084220</t>
  </si>
  <si>
    <t>ИТОГО по мероприятию 2.5</t>
  </si>
  <si>
    <t>Мероприятие 2.5 "Расходы за счет средств ООО "РН-Ванкор""</t>
  </si>
  <si>
    <t>Приложение № 5</t>
  </si>
  <si>
    <t>2023 год</t>
  </si>
  <si>
    <t>Итого на 2021-2023 годы</t>
  </si>
  <si>
    <t>247</t>
  </si>
  <si>
    <t>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</si>
</sst>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0"/>
    <numFmt numFmtId="166" formatCode="0.000"/>
    <numFmt numFmtId="167" formatCode="#,##0.0"/>
  </numFmts>
  <fonts count="20" x14ac:knownFonts="1"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7" fillId="0" borderId="0"/>
  </cellStyleXfs>
  <cellXfs count="2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49" fontId="3" fillId="0" borderId="1" xfId="2" applyNumberFormat="1" applyFont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2" applyFont="1"/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13" fillId="0" borderId="0" xfId="2" applyFont="1"/>
    <xf numFmtId="0" fontId="13" fillId="0" borderId="0" xfId="2" applyFont="1" applyAlignment="1">
      <alignment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right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13" fillId="0" borderId="0" xfId="2" applyNumberFormat="1" applyFont="1"/>
    <xf numFmtId="0" fontId="4" fillId="0" borderId="1" xfId="2" applyFont="1" applyFill="1" applyBorder="1" applyAlignment="1">
      <alignment horizontal="left" vertical="center" wrapText="1"/>
    </xf>
    <xf numFmtId="165" fontId="4" fillId="0" borderId="1" xfId="2" applyNumberFormat="1" applyFont="1" applyFill="1" applyBorder="1" applyAlignment="1">
      <alignment horizontal="right" vertical="center"/>
    </xf>
    <xf numFmtId="0" fontId="14" fillId="0" borderId="0" xfId="2" applyFont="1"/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  <xf numFmtId="165" fontId="14" fillId="0" borderId="0" xfId="2" applyNumberFormat="1" applyFont="1"/>
    <xf numFmtId="0" fontId="16" fillId="0" borderId="0" xfId="2" applyFont="1"/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166" fontId="3" fillId="0" borderId="1" xfId="2" applyNumberFormat="1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right" vertical="center" wrapText="1"/>
    </xf>
    <xf numFmtId="165" fontId="4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167" fontId="3" fillId="0" borderId="0" xfId="2" applyNumberFormat="1" applyFont="1" applyBorder="1" applyAlignment="1">
      <alignment horizontal="right" vertical="center"/>
    </xf>
    <xf numFmtId="49" fontId="3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0" xfId="2" applyNumberFormat="1" applyFont="1"/>
    <xf numFmtId="166" fontId="6" fillId="0" borderId="0" xfId="4" applyNumberFormat="1" applyFont="1" applyAlignment="1">
      <alignment horizontal="right"/>
    </xf>
    <xf numFmtId="167" fontId="3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7" fontId="6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49" fontId="13" fillId="0" borderId="0" xfId="2" applyNumberFormat="1" applyFont="1"/>
    <xf numFmtId="167" fontId="13" fillId="0" borderId="0" xfId="2" applyNumberFormat="1" applyFont="1" applyAlignment="1">
      <alignment horizontal="right"/>
    </xf>
    <xf numFmtId="0" fontId="3" fillId="0" borderId="5" xfId="2" applyFont="1" applyFill="1" applyBorder="1" applyAlignment="1">
      <alignment horizontal="left" vertical="center" wrapText="1"/>
    </xf>
    <xf numFmtId="0" fontId="3" fillId="0" borderId="0" xfId="5" applyFont="1"/>
    <xf numFmtId="0" fontId="3" fillId="0" borderId="0" xfId="5" applyFont="1" applyAlignment="1">
      <alignment horizontal="center"/>
    </xf>
    <xf numFmtId="49" fontId="3" fillId="0" borderId="0" xfId="5" applyNumberFormat="1" applyFont="1"/>
    <xf numFmtId="49" fontId="3" fillId="0" borderId="0" xfId="5" applyNumberFormat="1" applyFont="1" applyAlignment="1">
      <alignment vertical="center" wrapText="1"/>
    </xf>
    <xf numFmtId="167" fontId="3" fillId="0" borderId="0" xfId="5" applyNumberFormat="1" applyFont="1" applyAlignment="1">
      <alignment horizontal="left" vertical="center" wrapText="1"/>
    </xf>
    <xf numFmtId="0" fontId="2" fillId="0" borderId="0" xfId="5" applyFont="1" applyAlignment="1">
      <alignment vertical="center"/>
    </xf>
    <xf numFmtId="0" fontId="3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167" fontId="3" fillId="2" borderId="1" xfId="5" applyNumberFormat="1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165" fontId="3" fillId="0" borderId="5" xfId="5" applyNumberFormat="1" applyFont="1" applyBorder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167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49" fontId="3" fillId="0" borderId="10" xfId="5" applyNumberFormat="1" applyFont="1" applyBorder="1" applyAlignment="1">
      <alignment horizontal="center" vertical="center" wrapText="1"/>
    </xf>
    <xf numFmtId="165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167" fontId="3" fillId="0" borderId="0" xfId="5" applyNumberFormat="1" applyFont="1"/>
    <xf numFmtId="49" fontId="3" fillId="0" borderId="6" xfId="5" applyNumberFormat="1" applyFont="1" applyBorder="1" applyAlignment="1">
      <alignment horizontal="center" vertical="center" wrapText="1"/>
    </xf>
    <xf numFmtId="0" fontId="3" fillId="0" borderId="0" xfId="5" applyFont="1" applyAlignment="1">
      <alignment vertical="center" wrapText="1"/>
    </xf>
    <xf numFmtId="167" fontId="3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left" vertical="center" wrapText="1"/>
    </xf>
    <xf numFmtId="165" fontId="4" fillId="0" borderId="1" xfId="5" applyNumberFormat="1" applyFont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0" fontId="3" fillId="0" borderId="0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center" vertical="center" wrapText="1"/>
    </xf>
    <xf numFmtId="167" fontId="3" fillId="0" borderId="0" xfId="5" applyNumberFormat="1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0" xfId="5" applyFont="1" applyFill="1" applyAlignment="1">
      <alignment horizontal="center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Border="1" applyAlignment="1">
      <alignment vertical="top" wrapText="1"/>
    </xf>
    <xf numFmtId="167" fontId="11" fillId="0" borderId="1" xfId="2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3" fillId="0" borderId="4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/>
    <xf numFmtId="165" fontId="4" fillId="2" borderId="1" xfId="2" applyNumberFormat="1" applyFont="1" applyFill="1" applyBorder="1" applyAlignment="1">
      <alignment horizontal="right" vertical="center" wrapText="1"/>
    </xf>
    <xf numFmtId="165" fontId="4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 wrapText="1"/>
    </xf>
    <xf numFmtId="167" fontId="3" fillId="2" borderId="0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6" fontId="6" fillId="2" borderId="0" xfId="4" applyNumberFormat="1" applyFont="1" applyFill="1" applyAlignment="1">
      <alignment horizontal="right"/>
    </xf>
    <xf numFmtId="165" fontId="6" fillId="2" borderId="0" xfId="2" applyNumberFormat="1" applyFont="1" applyFill="1" applyAlignment="1">
      <alignment horizontal="right"/>
    </xf>
    <xf numFmtId="167" fontId="6" fillId="2" borderId="0" xfId="2" applyNumberFormat="1" applyFont="1" applyFill="1" applyAlignment="1">
      <alignment horizontal="right"/>
    </xf>
    <xf numFmtId="165" fontId="3" fillId="2" borderId="0" xfId="2" applyNumberFormat="1" applyFont="1" applyFill="1" applyAlignment="1">
      <alignment horizontal="right"/>
    </xf>
    <xf numFmtId="167" fontId="3" fillId="2" borderId="0" xfId="2" applyNumberFormat="1" applyFont="1" applyFill="1" applyAlignment="1">
      <alignment horizontal="right"/>
    </xf>
    <xf numFmtId="167" fontId="13" fillId="2" borderId="0" xfId="2" applyNumberFormat="1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3" xfId="2" applyNumberFormat="1" applyFont="1" applyFill="1" applyBorder="1" applyAlignment="1" applyProtection="1">
      <alignment horizontal="left" vertical="center" wrapText="1"/>
    </xf>
    <xf numFmtId="0" fontId="4" fillId="0" borderId="4" xfId="2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left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7" xfId="2" applyNumberFormat="1" applyFont="1" applyFill="1" applyBorder="1" applyAlignment="1">
      <alignment horizontal="center" vertical="center"/>
    </xf>
    <xf numFmtId="49" fontId="3" fillId="0" borderId="6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3" xfId="2" applyNumberFormat="1" applyFont="1" applyFill="1" applyBorder="1" applyAlignment="1">
      <alignment horizontal="center" vertical="center" wrapText="1"/>
    </xf>
    <xf numFmtId="167" fontId="3" fillId="2" borderId="4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right" vertical="center"/>
    </xf>
    <xf numFmtId="49" fontId="3" fillId="0" borderId="3" xfId="2" applyNumberFormat="1" applyFont="1" applyFill="1" applyBorder="1" applyAlignment="1">
      <alignment horizontal="right" vertical="center"/>
    </xf>
    <xf numFmtId="49" fontId="3" fillId="0" borderId="4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left" vertical="center" wrapText="1"/>
    </xf>
    <xf numFmtId="165" fontId="3" fillId="0" borderId="0" xfId="2" applyNumberFormat="1" applyFont="1" applyAlignment="1">
      <alignment horizontal="right" vertical="center" wrapText="1"/>
    </xf>
    <xf numFmtId="0" fontId="3" fillId="0" borderId="1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 applyProtection="1">
      <alignment horizontal="left" vertical="center" wrapText="1"/>
    </xf>
    <xf numFmtId="0" fontId="3" fillId="0" borderId="3" xfId="2" applyNumberFormat="1" applyFont="1" applyFill="1" applyBorder="1" applyAlignment="1" applyProtection="1">
      <alignment horizontal="left" vertical="center" wrapText="1"/>
    </xf>
    <xf numFmtId="0" fontId="3" fillId="0" borderId="4" xfId="2" applyNumberFormat="1" applyFont="1" applyFill="1" applyBorder="1" applyAlignment="1" applyProtection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8" xfId="2" applyNumberFormat="1" applyFont="1" applyFill="1" applyBorder="1" applyAlignment="1" applyProtection="1">
      <alignment horizontal="left" vertical="center" wrapText="1"/>
    </xf>
    <xf numFmtId="0" fontId="3" fillId="0" borderId="9" xfId="2" applyNumberFormat="1" applyFont="1" applyFill="1" applyBorder="1" applyAlignment="1" applyProtection="1">
      <alignment horizontal="left" vertical="center" wrapText="1"/>
    </xf>
    <xf numFmtId="0" fontId="3" fillId="0" borderId="11" xfId="2" applyNumberFormat="1" applyFont="1" applyFill="1" applyBorder="1" applyAlignment="1" applyProtection="1">
      <alignment horizontal="left" vertical="center" wrapText="1"/>
    </xf>
    <xf numFmtId="0" fontId="2" fillId="0" borderId="0" xfId="5" applyFont="1" applyAlignment="1">
      <alignment horizontal="center" vertical="center"/>
    </xf>
    <xf numFmtId="167" fontId="3" fillId="0" borderId="0" xfId="5" applyNumberFormat="1" applyFont="1" applyAlignment="1">
      <alignment horizontal="left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167" fontId="3" fillId="0" borderId="3" xfId="5" applyNumberFormat="1" applyFont="1" applyBorder="1" applyAlignment="1">
      <alignment horizontal="center" vertical="center" wrapText="1"/>
    </xf>
    <xf numFmtId="167" fontId="3" fillId="0" borderId="4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0" fontId="17" fillId="0" borderId="1" xfId="5" applyBorder="1" applyAlignment="1">
      <alignment horizontal="center" vertical="center" wrapText="1"/>
    </xf>
    <xf numFmtId="167" fontId="3" fillId="0" borderId="1" xfId="5" applyNumberFormat="1" applyFont="1" applyBorder="1" applyAlignment="1">
      <alignment horizontal="center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0" xfId="5" applyFont="1" applyAlignment="1">
      <alignment horizontal="center" vertical="center" wrapText="1"/>
    </xf>
    <xf numFmtId="167" fontId="3" fillId="0" borderId="10" xfId="5" applyNumberFormat="1" applyFont="1" applyBorder="1" applyAlignment="1">
      <alignment horizontal="center" vertical="center"/>
    </xf>
    <xf numFmtId="167" fontId="3" fillId="0" borderId="9" xfId="5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5"/>
    <cellStyle name="Процентный 2" xfId="4"/>
    <cellStyle name="Финансовый 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view="pageBreakPreview" topLeftCell="B1" zoomScaleSheetLayoutView="100" workbookViewId="0">
      <selection activeCell="I17" sqref="I17"/>
    </sheetView>
  </sheetViews>
  <sheetFormatPr defaultColWidth="9" defaultRowHeight="15.75" x14ac:dyDescent="0.25"/>
  <cols>
    <col min="1" max="1" width="6.5" style="2" customWidth="1"/>
    <col min="2" max="2" width="55.5" style="1" customWidth="1"/>
    <col min="3" max="4" width="11.5" style="2" customWidth="1"/>
    <col min="5" max="5" width="11" style="1" customWidth="1"/>
    <col min="6" max="6" width="11.625" style="1" customWidth="1"/>
    <col min="7" max="9" width="12" style="1" customWidth="1"/>
    <col min="10" max="10" width="11.5" style="1" customWidth="1"/>
    <col min="11" max="11" width="12.875" style="1" customWidth="1"/>
    <col min="12" max="13" width="12" style="1" customWidth="1"/>
    <col min="14" max="16384" width="9" style="1"/>
  </cols>
  <sheetData>
    <row r="1" spans="1:13" ht="54.75" customHeight="1" x14ac:dyDescent="0.25">
      <c r="F1" s="148" t="s">
        <v>63</v>
      </c>
      <c r="G1" s="148"/>
      <c r="H1" s="148"/>
      <c r="I1" s="148"/>
      <c r="J1" s="148"/>
      <c r="K1" s="148"/>
      <c r="L1" s="148"/>
      <c r="M1" s="6"/>
    </row>
    <row r="2" spans="1:13" ht="18.75" x14ac:dyDescent="0.25">
      <c r="A2" s="5"/>
    </row>
    <row r="3" spans="1:13" ht="18.75" x14ac:dyDescent="0.25">
      <c r="A3" s="5"/>
    </row>
    <row r="4" spans="1:13" ht="18.75" x14ac:dyDescent="0.25">
      <c r="A4" s="151" t="s">
        <v>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7"/>
      <c r="M4" s="7"/>
    </row>
    <row r="5" spans="1:13" ht="18.75" customHeight="1" x14ac:dyDescent="0.25">
      <c r="A5" s="156" t="s">
        <v>143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7"/>
    </row>
    <row r="6" spans="1:13" ht="18.75" x14ac:dyDescent="0.25">
      <c r="A6" s="5"/>
      <c r="B6" s="8"/>
      <c r="C6" s="9"/>
      <c r="D6" s="9"/>
      <c r="E6" s="8"/>
      <c r="F6" s="8"/>
      <c r="G6" s="8"/>
      <c r="H6" s="8"/>
      <c r="I6" s="8"/>
      <c r="J6" s="8"/>
      <c r="K6" s="8"/>
      <c r="L6" s="8"/>
      <c r="M6" s="8"/>
    </row>
    <row r="7" spans="1:13" ht="15.75" customHeight="1" x14ac:dyDescent="0.25">
      <c r="A7" s="4" t="s">
        <v>4</v>
      </c>
      <c r="B7" s="152" t="s">
        <v>64</v>
      </c>
      <c r="C7" s="152" t="s">
        <v>65</v>
      </c>
      <c r="D7" s="153" t="s">
        <v>66</v>
      </c>
      <c r="E7" s="154"/>
      <c r="F7" s="154"/>
      <c r="G7" s="154"/>
      <c r="H7" s="154"/>
      <c r="I7" s="154"/>
      <c r="J7" s="154"/>
      <c r="K7" s="154"/>
      <c r="L7" s="155"/>
      <c r="M7" s="10"/>
    </row>
    <row r="8" spans="1:13" ht="67.5" customHeight="1" x14ac:dyDescent="0.25">
      <c r="A8" s="4"/>
      <c r="B8" s="152"/>
      <c r="C8" s="152"/>
      <c r="D8" s="149" t="s">
        <v>67</v>
      </c>
      <c r="E8" s="149" t="s">
        <v>60</v>
      </c>
      <c r="F8" s="149" t="s">
        <v>21</v>
      </c>
      <c r="G8" s="149" t="s">
        <v>51</v>
      </c>
      <c r="H8" s="149" t="s">
        <v>59</v>
      </c>
      <c r="I8" s="149" t="s">
        <v>80</v>
      </c>
      <c r="J8" s="149" t="s">
        <v>211</v>
      </c>
      <c r="K8" s="152" t="s">
        <v>68</v>
      </c>
      <c r="L8" s="152"/>
      <c r="M8" s="10"/>
    </row>
    <row r="9" spans="1:13" ht="15.75" customHeight="1" x14ac:dyDescent="0.25">
      <c r="A9" s="4"/>
      <c r="B9" s="152"/>
      <c r="C9" s="152"/>
      <c r="D9" s="150"/>
      <c r="E9" s="150"/>
      <c r="F9" s="150"/>
      <c r="G9" s="150"/>
      <c r="H9" s="150"/>
      <c r="I9" s="150"/>
      <c r="J9" s="150"/>
      <c r="K9" s="4" t="s">
        <v>69</v>
      </c>
      <c r="L9" s="4" t="s">
        <v>70</v>
      </c>
      <c r="M9" s="10"/>
    </row>
    <row r="10" spans="1:13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25">
        <v>8</v>
      </c>
      <c r="I10" s="126">
        <v>9</v>
      </c>
      <c r="J10" s="4">
        <v>10</v>
      </c>
      <c r="K10" s="4">
        <v>11</v>
      </c>
      <c r="L10" s="4">
        <v>12</v>
      </c>
      <c r="M10" s="11"/>
    </row>
    <row r="11" spans="1:13" ht="18" customHeight="1" x14ac:dyDescent="0.25">
      <c r="A11" s="12">
        <v>1</v>
      </c>
      <c r="B11" s="145" t="s">
        <v>71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7"/>
      <c r="M11" s="13"/>
    </row>
    <row r="12" spans="1:13" ht="48" customHeight="1" x14ac:dyDescent="0.25">
      <c r="A12" s="14" t="s">
        <v>2</v>
      </c>
      <c r="B12" s="15" t="s">
        <v>72</v>
      </c>
      <c r="C12" s="16" t="s">
        <v>73</v>
      </c>
      <c r="D12" s="16">
        <v>2478</v>
      </c>
      <c r="E12" s="16">
        <v>2480</v>
      </c>
      <c r="F12" s="16">
        <v>2550</v>
      </c>
      <c r="G12" s="16">
        <v>2550</v>
      </c>
      <c r="H12" s="16">
        <v>2550</v>
      </c>
      <c r="I12" s="16">
        <f>J12</f>
        <v>2550</v>
      </c>
      <c r="J12" s="16">
        <v>2550</v>
      </c>
      <c r="K12" s="16">
        <v>2555</v>
      </c>
      <c r="L12" s="16">
        <v>2555</v>
      </c>
      <c r="M12" s="17"/>
    </row>
    <row r="13" spans="1:13" ht="52.5" customHeight="1" x14ac:dyDescent="0.25">
      <c r="A13" s="14" t="s">
        <v>23</v>
      </c>
      <c r="B13" s="15" t="s">
        <v>74</v>
      </c>
      <c r="C13" s="16" t="s">
        <v>75</v>
      </c>
      <c r="D13" s="16">
        <v>5.7</v>
      </c>
      <c r="E13" s="18">
        <v>5.7</v>
      </c>
      <c r="F13" s="18">
        <v>6</v>
      </c>
      <c r="G13" s="18">
        <v>6</v>
      </c>
      <c r="H13" s="18">
        <v>6</v>
      </c>
      <c r="I13" s="16">
        <f t="shared" ref="I13:I15" si="0">J13</f>
        <v>6</v>
      </c>
      <c r="J13" s="18">
        <v>6</v>
      </c>
      <c r="K13" s="18">
        <v>6</v>
      </c>
      <c r="L13" s="18">
        <v>6</v>
      </c>
      <c r="M13" s="19"/>
    </row>
    <row r="14" spans="1:13" ht="58.5" customHeight="1" x14ac:dyDescent="0.25">
      <c r="A14" s="14" t="s">
        <v>29</v>
      </c>
      <c r="B14" s="15" t="s">
        <v>76</v>
      </c>
      <c r="C14" s="18" t="s">
        <v>77</v>
      </c>
      <c r="D14" s="18">
        <v>1</v>
      </c>
      <c r="E14" s="20">
        <v>1</v>
      </c>
      <c r="F14" s="20">
        <v>2</v>
      </c>
      <c r="G14" s="20">
        <v>2</v>
      </c>
      <c r="H14" s="20">
        <v>2</v>
      </c>
      <c r="I14" s="16">
        <f t="shared" si="0"/>
        <v>2</v>
      </c>
      <c r="J14" s="20">
        <v>2</v>
      </c>
      <c r="K14" s="20">
        <v>2</v>
      </c>
      <c r="L14" s="20">
        <v>2</v>
      </c>
      <c r="M14" s="21"/>
    </row>
    <row r="15" spans="1:13" ht="60.75" customHeight="1" x14ac:dyDescent="0.25">
      <c r="A15" s="22" t="s">
        <v>38</v>
      </c>
      <c r="B15" s="23" t="s">
        <v>78</v>
      </c>
      <c r="C15" s="16" t="s">
        <v>75</v>
      </c>
      <c r="D15" s="16">
        <v>0</v>
      </c>
      <c r="E15" s="24">
        <v>0</v>
      </c>
      <c r="F15" s="24">
        <v>0</v>
      </c>
      <c r="G15" s="24">
        <v>0</v>
      </c>
      <c r="H15" s="24">
        <v>0</v>
      </c>
      <c r="I15" s="16">
        <f t="shared" si="0"/>
        <v>0</v>
      </c>
      <c r="J15" s="24">
        <v>0</v>
      </c>
      <c r="K15" s="24">
        <v>0</v>
      </c>
      <c r="L15" s="24">
        <v>0</v>
      </c>
    </row>
  </sheetData>
  <mergeCells count="15">
    <mergeCell ref="B11:L11"/>
    <mergeCell ref="F1:L1"/>
    <mergeCell ref="H8:H9"/>
    <mergeCell ref="A4:K4"/>
    <mergeCell ref="B7:B9"/>
    <mergeCell ref="C7:C9"/>
    <mergeCell ref="D7:L7"/>
    <mergeCell ref="D8:D9"/>
    <mergeCell ref="E8:E9"/>
    <mergeCell ref="F8:F9"/>
    <mergeCell ref="A5:L5"/>
    <mergeCell ref="G8:G9"/>
    <mergeCell ref="J8:J9"/>
    <mergeCell ref="K8:L8"/>
    <mergeCell ref="I8:I9"/>
  </mergeCells>
  <pageMargins left="1.1811023622047245" right="0.23622047244094491" top="0.74803149606299213" bottom="0.74803149606299213" header="0.31496062992125984" footer="0.31496062992125984"/>
  <pageSetup paperSize="9" scale="68" orientation="landscape" r:id="rId1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0"/>
  <sheetViews>
    <sheetView view="pageBreakPreview" zoomScale="75" zoomScaleNormal="100" zoomScaleSheetLayoutView="75" workbookViewId="0">
      <selection activeCell="H13" sqref="H13"/>
    </sheetView>
  </sheetViews>
  <sheetFormatPr defaultColWidth="15.5" defaultRowHeight="15.75" x14ac:dyDescent="0.25"/>
  <cols>
    <col min="1" max="1" width="15.5" style="83" customWidth="1"/>
    <col min="2" max="2" width="27.25" style="84" customWidth="1"/>
    <col min="3" max="3" width="26.125" style="83" customWidth="1"/>
    <col min="4" max="7" width="15.5" style="85"/>
    <col min="8" max="11" width="15.5" style="103"/>
    <col min="12" max="256" width="15.5" style="83"/>
    <col min="257" max="258" width="15.5" style="83" customWidth="1"/>
    <col min="259" max="259" width="26.125" style="83" customWidth="1"/>
    <col min="260" max="512" width="15.5" style="83"/>
    <col min="513" max="514" width="15.5" style="83" customWidth="1"/>
    <col min="515" max="515" width="26.125" style="83" customWidth="1"/>
    <col min="516" max="768" width="15.5" style="83"/>
    <col min="769" max="770" width="15.5" style="83" customWidth="1"/>
    <col min="771" max="771" width="26.125" style="83" customWidth="1"/>
    <col min="772" max="1024" width="15.5" style="83"/>
    <col min="1025" max="1026" width="15.5" style="83" customWidth="1"/>
    <col min="1027" max="1027" width="26.125" style="83" customWidth="1"/>
    <col min="1028" max="1280" width="15.5" style="83"/>
    <col min="1281" max="1282" width="15.5" style="83" customWidth="1"/>
    <col min="1283" max="1283" width="26.125" style="83" customWidth="1"/>
    <col min="1284" max="1536" width="15.5" style="83"/>
    <col min="1537" max="1538" width="15.5" style="83" customWidth="1"/>
    <col min="1539" max="1539" width="26.125" style="83" customWidth="1"/>
    <col min="1540" max="1792" width="15.5" style="83"/>
    <col min="1793" max="1794" width="15.5" style="83" customWidth="1"/>
    <col min="1795" max="1795" width="26.125" style="83" customWidth="1"/>
    <col min="1796" max="2048" width="15.5" style="83"/>
    <col min="2049" max="2050" width="15.5" style="83" customWidth="1"/>
    <col min="2051" max="2051" width="26.125" style="83" customWidth="1"/>
    <col min="2052" max="2304" width="15.5" style="83"/>
    <col min="2305" max="2306" width="15.5" style="83" customWidth="1"/>
    <col min="2307" max="2307" width="26.125" style="83" customWidth="1"/>
    <col min="2308" max="2560" width="15.5" style="83"/>
    <col min="2561" max="2562" width="15.5" style="83" customWidth="1"/>
    <col min="2563" max="2563" width="26.125" style="83" customWidth="1"/>
    <col min="2564" max="2816" width="15.5" style="83"/>
    <col min="2817" max="2818" width="15.5" style="83" customWidth="1"/>
    <col min="2819" max="2819" width="26.125" style="83" customWidth="1"/>
    <col min="2820" max="3072" width="15.5" style="83"/>
    <col min="3073" max="3074" width="15.5" style="83" customWidth="1"/>
    <col min="3075" max="3075" width="26.125" style="83" customWidth="1"/>
    <col min="3076" max="3328" width="15.5" style="83"/>
    <col min="3329" max="3330" width="15.5" style="83" customWidth="1"/>
    <col min="3331" max="3331" width="26.125" style="83" customWidth="1"/>
    <col min="3332" max="3584" width="15.5" style="83"/>
    <col min="3585" max="3586" width="15.5" style="83" customWidth="1"/>
    <col min="3587" max="3587" width="26.125" style="83" customWidth="1"/>
    <col min="3588" max="3840" width="15.5" style="83"/>
    <col min="3841" max="3842" width="15.5" style="83" customWidth="1"/>
    <col min="3843" max="3843" width="26.125" style="83" customWidth="1"/>
    <col min="3844" max="4096" width="15.5" style="83"/>
    <col min="4097" max="4098" width="15.5" style="83" customWidth="1"/>
    <col min="4099" max="4099" width="26.125" style="83" customWidth="1"/>
    <col min="4100" max="4352" width="15.5" style="83"/>
    <col min="4353" max="4354" width="15.5" style="83" customWidth="1"/>
    <col min="4355" max="4355" width="26.125" style="83" customWidth="1"/>
    <col min="4356" max="4608" width="15.5" style="83"/>
    <col min="4609" max="4610" width="15.5" style="83" customWidth="1"/>
    <col min="4611" max="4611" width="26.125" style="83" customWidth="1"/>
    <col min="4612" max="4864" width="15.5" style="83"/>
    <col min="4865" max="4866" width="15.5" style="83" customWidth="1"/>
    <col min="4867" max="4867" width="26.125" style="83" customWidth="1"/>
    <col min="4868" max="5120" width="15.5" style="83"/>
    <col min="5121" max="5122" width="15.5" style="83" customWidth="1"/>
    <col min="5123" max="5123" width="26.125" style="83" customWidth="1"/>
    <col min="5124" max="5376" width="15.5" style="83"/>
    <col min="5377" max="5378" width="15.5" style="83" customWidth="1"/>
    <col min="5379" max="5379" width="26.125" style="83" customWidth="1"/>
    <col min="5380" max="5632" width="15.5" style="83"/>
    <col min="5633" max="5634" width="15.5" style="83" customWidth="1"/>
    <col min="5635" max="5635" width="26.125" style="83" customWidth="1"/>
    <col min="5636" max="5888" width="15.5" style="83"/>
    <col min="5889" max="5890" width="15.5" style="83" customWidth="1"/>
    <col min="5891" max="5891" width="26.125" style="83" customWidth="1"/>
    <col min="5892" max="6144" width="15.5" style="83"/>
    <col min="6145" max="6146" width="15.5" style="83" customWidth="1"/>
    <col min="6147" max="6147" width="26.125" style="83" customWidth="1"/>
    <col min="6148" max="6400" width="15.5" style="83"/>
    <col min="6401" max="6402" width="15.5" style="83" customWidth="1"/>
    <col min="6403" max="6403" width="26.125" style="83" customWidth="1"/>
    <col min="6404" max="6656" width="15.5" style="83"/>
    <col min="6657" max="6658" width="15.5" style="83" customWidth="1"/>
    <col min="6659" max="6659" width="26.125" style="83" customWidth="1"/>
    <col min="6660" max="6912" width="15.5" style="83"/>
    <col min="6913" max="6914" width="15.5" style="83" customWidth="1"/>
    <col min="6915" max="6915" width="26.125" style="83" customWidth="1"/>
    <col min="6916" max="7168" width="15.5" style="83"/>
    <col min="7169" max="7170" width="15.5" style="83" customWidth="1"/>
    <col min="7171" max="7171" width="26.125" style="83" customWidth="1"/>
    <col min="7172" max="7424" width="15.5" style="83"/>
    <col min="7425" max="7426" width="15.5" style="83" customWidth="1"/>
    <col min="7427" max="7427" width="26.125" style="83" customWidth="1"/>
    <col min="7428" max="7680" width="15.5" style="83"/>
    <col min="7681" max="7682" width="15.5" style="83" customWidth="1"/>
    <col min="7683" max="7683" width="26.125" style="83" customWidth="1"/>
    <col min="7684" max="7936" width="15.5" style="83"/>
    <col min="7937" max="7938" width="15.5" style="83" customWidth="1"/>
    <col min="7939" max="7939" width="26.125" style="83" customWidth="1"/>
    <col min="7940" max="8192" width="15.5" style="83"/>
    <col min="8193" max="8194" width="15.5" style="83" customWidth="1"/>
    <col min="8195" max="8195" width="26.125" style="83" customWidth="1"/>
    <col min="8196" max="8448" width="15.5" style="83"/>
    <col min="8449" max="8450" width="15.5" style="83" customWidth="1"/>
    <col min="8451" max="8451" width="26.125" style="83" customWidth="1"/>
    <col min="8452" max="8704" width="15.5" style="83"/>
    <col min="8705" max="8706" width="15.5" style="83" customWidth="1"/>
    <col min="8707" max="8707" width="26.125" style="83" customWidth="1"/>
    <col min="8708" max="8960" width="15.5" style="83"/>
    <col min="8961" max="8962" width="15.5" style="83" customWidth="1"/>
    <col min="8963" max="8963" width="26.125" style="83" customWidth="1"/>
    <col min="8964" max="9216" width="15.5" style="83"/>
    <col min="9217" max="9218" width="15.5" style="83" customWidth="1"/>
    <col min="9219" max="9219" width="26.125" style="83" customWidth="1"/>
    <col min="9220" max="9472" width="15.5" style="83"/>
    <col min="9473" max="9474" width="15.5" style="83" customWidth="1"/>
    <col min="9475" max="9475" width="26.125" style="83" customWidth="1"/>
    <col min="9476" max="9728" width="15.5" style="83"/>
    <col min="9729" max="9730" width="15.5" style="83" customWidth="1"/>
    <col min="9731" max="9731" width="26.125" style="83" customWidth="1"/>
    <col min="9732" max="9984" width="15.5" style="83"/>
    <col min="9985" max="9986" width="15.5" style="83" customWidth="1"/>
    <col min="9987" max="9987" width="26.125" style="83" customWidth="1"/>
    <col min="9988" max="10240" width="15.5" style="83"/>
    <col min="10241" max="10242" width="15.5" style="83" customWidth="1"/>
    <col min="10243" max="10243" width="26.125" style="83" customWidth="1"/>
    <col min="10244" max="10496" width="15.5" style="83"/>
    <col min="10497" max="10498" width="15.5" style="83" customWidth="1"/>
    <col min="10499" max="10499" width="26.125" style="83" customWidth="1"/>
    <col min="10500" max="10752" width="15.5" style="83"/>
    <col min="10753" max="10754" width="15.5" style="83" customWidth="1"/>
    <col min="10755" max="10755" width="26.125" style="83" customWidth="1"/>
    <col min="10756" max="11008" width="15.5" style="83"/>
    <col min="11009" max="11010" width="15.5" style="83" customWidth="1"/>
    <col min="11011" max="11011" width="26.125" style="83" customWidth="1"/>
    <col min="11012" max="11264" width="15.5" style="83"/>
    <col min="11265" max="11266" width="15.5" style="83" customWidth="1"/>
    <col min="11267" max="11267" width="26.125" style="83" customWidth="1"/>
    <col min="11268" max="11520" width="15.5" style="83"/>
    <col min="11521" max="11522" width="15.5" style="83" customWidth="1"/>
    <col min="11523" max="11523" width="26.125" style="83" customWidth="1"/>
    <col min="11524" max="11776" width="15.5" style="83"/>
    <col min="11777" max="11778" width="15.5" style="83" customWidth="1"/>
    <col min="11779" max="11779" width="26.125" style="83" customWidth="1"/>
    <col min="11780" max="12032" width="15.5" style="83"/>
    <col min="12033" max="12034" width="15.5" style="83" customWidth="1"/>
    <col min="12035" max="12035" width="26.125" style="83" customWidth="1"/>
    <col min="12036" max="12288" width="15.5" style="83"/>
    <col min="12289" max="12290" width="15.5" style="83" customWidth="1"/>
    <col min="12291" max="12291" width="26.125" style="83" customWidth="1"/>
    <col min="12292" max="12544" width="15.5" style="83"/>
    <col min="12545" max="12546" width="15.5" style="83" customWidth="1"/>
    <col min="12547" max="12547" width="26.125" style="83" customWidth="1"/>
    <col min="12548" max="12800" width="15.5" style="83"/>
    <col min="12801" max="12802" width="15.5" style="83" customWidth="1"/>
    <col min="12803" max="12803" width="26.125" style="83" customWidth="1"/>
    <col min="12804" max="13056" width="15.5" style="83"/>
    <col min="13057" max="13058" width="15.5" style="83" customWidth="1"/>
    <col min="13059" max="13059" width="26.125" style="83" customWidth="1"/>
    <col min="13060" max="13312" width="15.5" style="83"/>
    <col min="13313" max="13314" width="15.5" style="83" customWidth="1"/>
    <col min="13315" max="13315" width="26.125" style="83" customWidth="1"/>
    <col min="13316" max="13568" width="15.5" style="83"/>
    <col min="13569" max="13570" width="15.5" style="83" customWidth="1"/>
    <col min="13571" max="13571" width="26.125" style="83" customWidth="1"/>
    <col min="13572" max="13824" width="15.5" style="83"/>
    <col min="13825" max="13826" width="15.5" style="83" customWidth="1"/>
    <col min="13827" max="13827" width="26.125" style="83" customWidth="1"/>
    <col min="13828" max="14080" width="15.5" style="83"/>
    <col min="14081" max="14082" width="15.5" style="83" customWidth="1"/>
    <col min="14083" max="14083" width="26.125" style="83" customWidth="1"/>
    <col min="14084" max="14336" width="15.5" style="83"/>
    <col min="14337" max="14338" width="15.5" style="83" customWidth="1"/>
    <col min="14339" max="14339" width="26.125" style="83" customWidth="1"/>
    <col min="14340" max="14592" width="15.5" style="83"/>
    <col min="14593" max="14594" width="15.5" style="83" customWidth="1"/>
    <col min="14595" max="14595" width="26.125" style="83" customWidth="1"/>
    <col min="14596" max="14848" width="15.5" style="83"/>
    <col min="14849" max="14850" width="15.5" style="83" customWidth="1"/>
    <col min="14851" max="14851" width="26.125" style="83" customWidth="1"/>
    <col min="14852" max="15104" width="15.5" style="83"/>
    <col min="15105" max="15106" width="15.5" style="83" customWidth="1"/>
    <col min="15107" max="15107" width="26.125" style="83" customWidth="1"/>
    <col min="15108" max="15360" width="15.5" style="83"/>
    <col min="15361" max="15362" width="15.5" style="83" customWidth="1"/>
    <col min="15363" max="15363" width="26.125" style="83" customWidth="1"/>
    <col min="15364" max="15616" width="15.5" style="83"/>
    <col min="15617" max="15618" width="15.5" style="83" customWidth="1"/>
    <col min="15619" max="15619" width="26.125" style="83" customWidth="1"/>
    <col min="15620" max="15872" width="15.5" style="83"/>
    <col min="15873" max="15874" width="15.5" style="83" customWidth="1"/>
    <col min="15875" max="15875" width="26.125" style="83" customWidth="1"/>
    <col min="15876" max="16128" width="15.5" style="83"/>
    <col min="16129" max="16130" width="15.5" style="83" customWidth="1"/>
    <col min="16131" max="16131" width="26.125" style="83" customWidth="1"/>
    <col min="16132" max="16384" width="15.5" style="83"/>
  </cols>
  <sheetData>
    <row r="1" spans="1:31" ht="15.75" customHeight="1" x14ac:dyDescent="0.25">
      <c r="F1" s="86"/>
      <c r="G1" s="86"/>
      <c r="H1" s="216" t="s">
        <v>210</v>
      </c>
      <c r="I1" s="216"/>
      <c r="J1" s="216"/>
      <c r="K1" s="216"/>
    </row>
    <row r="2" spans="1:31" x14ac:dyDescent="0.25">
      <c r="F2" s="86"/>
      <c r="G2" s="86"/>
      <c r="H2" s="216" t="s">
        <v>168</v>
      </c>
      <c r="I2" s="216"/>
      <c r="J2" s="216"/>
      <c r="K2" s="216"/>
    </row>
    <row r="3" spans="1:31" ht="15.75" customHeight="1" x14ac:dyDescent="0.25">
      <c r="F3" s="86"/>
      <c r="G3" s="86"/>
      <c r="H3" s="87"/>
      <c r="I3" s="87"/>
      <c r="J3" s="87"/>
      <c r="K3" s="87"/>
    </row>
    <row r="4" spans="1:31" ht="18.75" x14ac:dyDescent="0.25">
      <c r="A4" s="215" t="s">
        <v>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spans="1:31" ht="18" customHeight="1" x14ac:dyDescent="0.25">
      <c r="A5" s="215" t="s">
        <v>144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88"/>
      <c r="M5" s="88"/>
    </row>
    <row r="6" spans="1:31" ht="21.75" customHeight="1" x14ac:dyDescent="0.25">
      <c r="A6" s="215" t="s">
        <v>145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88"/>
      <c r="M6" s="88"/>
    </row>
    <row r="7" spans="1:31" ht="18.75" x14ac:dyDescent="0.25">
      <c r="A7" s="215" t="s">
        <v>146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88"/>
      <c r="M7" s="88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</row>
    <row r="8" spans="1:31" ht="18.75" x14ac:dyDescent="0.25">
      <c r="A8" s="215" t="s">
        <v>147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88"/>
      <c r="M8" s="88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</row>
    <row r="9" spans="1:31" ht="18.75" x14ac:dyDescent="0.25">
      <c r="A9" s="215" t="s">
        <v>13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88"/>
      <c r="M9" s="88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</row>
    <row r="10" spans="1:31" ht="18.75" x14ac:dyDescent="0.25">
      <c r="A10" s="89"/>
      <c r="B10" s="89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</row>
    <row r="11" spans="1:31" ht="33" customHeight="1" x14ac:dyDescent="0.25">
      <c r="A11" s="217" t="s">
        <v>148</v>
      </c>
      <c r="B11" s="219" t="s">
        <v>81</v>
      </c>
      <c r="C11" s="219" t="s">
        <v>82</v>
      </c>
      <c r="D11" s="221" t="s">
        <v>6</v>
      </c>
      <c r="E11" s="221"/>
      <c r="F11" s="221"/>
      <c r="G11" s="221"/>
      <c r="H11" s="222"/>
      <c r="I11" s="222"/>
      <c r="J11" s="222"/>
      <c r="K11" s="223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</row>
    <row r="12" spans="1:31" ht="31.5" x14ac:dyDescent="0.25">
      <c r="A12" s="218"/>
      <c r="B12" s="220"/>
      <c r="C12" s="220"/>
      <c r="D12" s="90" t="s">
        <v>7</v>
      </c>
      <c r="E12" s="90" t="s">
        <v>8</v>
      </c>
      <c r="F12" s="90" t="s">
        <v>9</v>
      </c>
      <c r="G12" s="90" t="s">
        <v>10</v>
      </c>
      <c r="H12" s="91" t="s">
        <v>59</v>
      </c>
      <c r="I12" s="91" t="s">
        <v>80</v>
      </c>
      <c r="J12" s="91" t="s">
        <v>211</v>
      </c>
      <c r="K12" s="92" t="s">
        <v>212</v>
      </c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</row>
    <row r="13" spans="1:31" ht="31.5" x14ac:dyDescent="0.25">
      <c r="A13" s="224" t="s">
        <v>149</v>
      </c>
      <c r="B13" s="224" t="s">
        <v>58</v>
      </c>
      <c r="C13" s="93" t="s">
        <v>150</v>
      </c>
      <c r="D13" s="90" t="s">
        <v>86</v>
      </c>
      <c r="E13" s="90" t="s">
        <v>86</v>
      </c>
      <c r="F13" s="90" t="s">
        <v>86</v>
      </c>
      <c r="G13" s="90" t="s">
        <v>86</v>
      </c>
      <c r="H13" s="94">
        <f>SUM(H15:H17)</f>
        <v>23842.622999999996</v>
      </c>
      <c r="I13" s="94">
        <f>SUM(I15:I17)</f>
        <v>12848.928</v>
      </c>
      <c r="J13" s="94">
        <f>SUM(J15:J17)</f>
        <v>12848.928</v>
      </c>
      <c r="K13" s="94">
        <f>SUM(H13:J13)</f>
        <v>49540.478999999992</v>
      </c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</row>
    <row r="14" spans="1:31" x14ac:dyDescent="0.25">
      <c r="A14" s="224"/>
      <c r="B14" s="224"/>
      <c r="C14" s="93" t="s">
        <v>11</v>
      </c>
      <c r="D14" s="90"/>
      <c r="E14" s="90"/>
      <c r="F14" s="90"/>
      <c r="G14" s="90"/>
      <c r="H14" s="94"/>
      <c r="I14" s="94"/>
      <c r="J14" s="94"/>
      <c r="K14" s="94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</row>
    <row r="15" spans="1:31" ht="31.5" x14ac:dyDescent="0.25">
      <c r="A15" s="224"/>
      <c r="B15" s="224"/>
      <c r="C15" s="93" t="s">
        <v>22</v>
      </c>
      <c r="D15" s="90">
        <v>241</v>
      </c>
      <c r="E15" s="90" t="s">
        <v>32</v>
      </c>
      <c r="F15" s="90" t="s">
        <v>154</v>
      </c>
      <c r="G15" s="90" t="s">
        <v>86</v>
      </c>
      <c r="H15" s="94">
        <f>H27</f>
        <v>87.438000000000002</v>
      </c>
      <c r="I15" s="94">
        <f t="shared" ref="I15:J15" si="0">I27</f>
        <v>87.438000000000002</v>
      </c>
      <c r="J15" s="94">
        <f t="shared" si="0"/>
        <v>87.438000000000002</v>
      </c>
      <c r="K15" s="94">
        <f>SUM(H15:J15)</f>
        <v>262.31400000000002</v>
      </c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</row>
    <row r="16" spans="1:31" x14ac:dyDescent="0.25">
      <c r="A16" s="224"/>
      <c r="B16" s="224"/>
      <c r="C16" s="93" t="s">
        <v>87</v>
      </c>
      <c r="D16" s="90" t="s">
        <v>25</v>
      </c>
      <c r="E16" s="90" t="s">
        <v>86</v>
      </c>
      <c r="F16" s="90" t="s">
        <v>86</v>
      </c>
      <c r="G16" s="90" t="s">
        <v>151</v>
      </c>
      <c r="H16" s="94">
        <f>H20+H24+H30</f>
        <v>23431.924999999999</v>
      </c>
      <c r="I16" s="94">
        <f t="shared" ref="I16:J16" si="1">I20+I24+I30</f>
        <v>12438.23</v>
      </c>
      <c r="J16" s="94">
        <f t="shared" si="1"/>
        <v>12438.23</v>
      </c>
      <c r="K16" s="94">
        <f>SUM(H16:J16)</f>
        <v>48308.384999999995</v>
      </c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</row>
    <row r="17" spans="1:31" ht="31.5" x14ac:dyDescent="0.25">
      <c r="A17" s="224"/>
      <c r="B17" s="224"/>
      <c r="C17" s="93" t="s">
        <v>113</v>
      </c>
      <c r="D17" s="90" t="s">
        <v>55</v>
      </c>
      <c r="E17" s="90" t="s">
        <v>26</v>
      </c>
      <c r="F17" s="90" t="s">
        <v>155</v>
      </c>
      <c r="G17" s="90" t="s">
        <v>86</v>
      </c>
      <c r="H17" s="94">
        <f>H21</f>
        <v>323.26</v>
      </c>
      <c r="I17" s="94">
        <f t="shared" ref="I17:J17" si="2">I21</f>
        <v>323.26</v>
      </c>
      <c r="J17" s="94">
        <f t="shared" si="2"/>
        <v>323.26</v>
      </c>
      <c r="K17" s="94">
        <f>SUM(H17:J17)</f>
        <v>969.78</v>
      </c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</row>
    <row r="18" spans="1:31" ht="31.5" x14ac:dyDescent="0.25">
      <c r="A18" s="224" t="s">
        <v>3</v>
      </c>
      <c r="B18" s="224" t="s">
        <v>37</v>
      </c>
      <c r="C18" s="93" t="s">
        <v>150</v>
      </c>
      <c r="D18" s="90">
        <v>244</v>
      </c>
      <c r="E18" s="90" t="s">
        <v>26</v>
      </c>
      <c r="F18" s="90" t="s">
        <v>155</v>
      </c>
      <c r="G18" s="90" t="s">
        <v>86</v>
      </c>
      <c r="H18" s="94">
        <f>H21</f>
        <v>323.26</v>
      </c>
      <c r="I18" s="94">
        <f>I21</f>
        <v>323.26</v>
      </c>
      <c r="J18" s="94">
        <f>J21</f>
        <v>323.26</v>
      </c>
      <c r="K18" s="94">
        <f>SUM(H18:J18)</f>
        <v>969.78</v>
      </c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</row>
    <row r="19" spans="1:31" x14ac:dyDescent="0.25">
      <c r="A19" s="224"/>
      <c r="B19" s="224"/>
      <c r="C19" s="93" t="s">
        <v>11</v>
      </c>
      <c r="D19" s="90"/>
      <c r="E19" s="90"/>
      <c r="F19" s="90"/>
      <c r="G19" s="90"/>
      <c r="H19" s="94"/>
      <c r="I19" s="94"/>
      <c r="J19" s="94"/>
      <c r="K19" s="94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</row>
    <row r="20" spans="1:31" x14ac:dyDescent="0.25">
      <c r="A20" s="224"/>
      <c r="B20" s="224"/>
      <c r="C20" s="93" t="s">
        <v>87</v>
      </c>
      <c r="D20" s="90">
        <v>244</v>
      </c>
      <c r="E20" s="90" t="s">
        <v>26</v>
      </c>
      <c r="F20" s="90" t="s">
        <v>155</v>
      </c>
      <c r="G20" s="90" t="s">
        <v>86</v>
      </c>
      <c r="H20" s="94">
        <f>'ППП2-1'!H44</f>
        <v>23021.924999999999</v>
      </c>
      <c r="I20" s="94">
        <f>'ППП2-1'!I44</f>
        <v>12028.23</v>
      </c>
      <c r="J20" s="94">
        <f>'ППП2-1'!J44</f>
        <v>12028.23</v>
      </c>
      <c r="K20" s="94">
        <f>SUM(H20:J20)</f>
        <v>47078.384999999995</v>
      </c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</row>
    <row r="21" spans="1:31" ht="31.5" x14ac:dyDescent="0.25">
      <c r="A21" s="224"/>
      <c r="B21" s="224"/>
      <c r="C21" s="93" t="s">
        <v>113</v>
      </c>
      <c r="D21" s="90" t="s">
        <v>55</v>
      </c>
      <c r="E21" s="90" t="s">
        <v>26</v>
      </c>
      <c r="F21" s="90" t="s">
        <v>155</v>
      </c>
      <c r="G21" s="90" t="s">
        <v>86</v>
      </c>
      <c r="H21" s="94">
        <f>'ППП2-1'!H45</f>
        <v>323.26</v>
      </c>
      <c r="I21" s="94">
        <f>'ППП2-1'!I45</f>
        <v>323.26</v>
      </c>
      <c r="J21" s="94">
        <f>'ППП2-1'!J45</f>
        <v>323.26</v>
      </c>
      <c r="K21" s="94">
        <f>SUM(H21:J21)</f>
        <v>969.78</v>
      </c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</row>
    <row r="22" spans="1:31" ht="31.5" x14ac:dyDescent="0.25">
      <c r="A22" s="224" t="s">
        <v>24</v>
      </c>
      <c r="B22" s="224" t="s">
        <v>39</v>
      </c>
      <c r="C22" s="93" t="s">
        <v>150</v>
      </c>
      <c r="D22" s="90">
        <v>244</v>
      </c>
      <c r="E22" s="90" t="s">
        <v>26</v>
      </c>
      <c r="F22" s="90" t="s">
        <v>156</v>
      </c>
      <c r="G22" s="90" t="s">
        <v>86</v>
      </c>
      <c r="H22" s="94">
        <f>H24</f>
        <v>400</v>
      </c>
      <c r="I22" s="94">
        <f>I24</f>
        <v>400</v>
      </c>
      <c r="J22" s="94">
        <f>J24</f>
        <v>400</v>
      </c>
      <c r="K22" s="94">
        <f>SUM(H22:J22)</f>
        <v>1200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</row>
    <row r="23" spans="1:31" x14ac:dyDescent="0.25">
      <c r="A23" s="224"/>
      <c r="B23" s="224"/>
      <c r="C23" s="93" t="s">
        <v>11</v>
      </c>
      <c r="D23" s="90"/>
      <c r="E23" s="90"/>
      <c r="F23" s="90"/>
      <c r="G23" s="90"/>
      <c r="H23" s="94"/>
      <c r="I23" s="94"/>
      <c r="J23" s="94"/>
      <c r="K23" s="94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</row>
    <row r="24" spans="1:31" x14ac:dyDescent="0.25">
      <c r="A24" s="224"/>
      <c r="B24" s="224"/>
      <c r="C24" s="93" t="s">
        <v>87</v>
      </c>
      <c r="D24" s="90">
        <v>244</v>
      </c>
      <c r="E24" s="90" t="s">
        <v>26</v>
      </c>
      <c r="F24" s="90" t="s">
        <v>156</v>
      </c>
      <c r="G24" s="90" t="s">
        <v>86</v>
      </c>
      <c r="H24" s="94">
        <f>'ППП2-2'!H17</f>
        <v>400</v>
      </c>
      <c r="I24" s="94">
        <f>'ППП2-2'!I17</f>
        <v>400</v>
      </c>
      <c r="J24" s="94">
        <f>'ППП2-2'!J17</f>
        <v>400</v>
      </c>
      <c r="K24" s="94">
        <f>SUM(H24:J24)</f>
        <v>1200</v>
      </c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</row>
    <row r="25" spans="1:31" ht="31.5" x14ac:dyDescent="0.25">
      <c r="A25" s="224" t="s">
        <v>33</v>
      </c>
      <c r="B25" s="224" t="s">
        <v>35</v>
      </c>
      <c r="C25" s="93" t="s">
        <v>150</v>
      </c>
      <c r="D25" s="90">
        <v>241</v>
      </c>
      <c r="E25" s="90" t="s">
        <v>32</v>
      </c>
      <c r="F25" s="90" t="s">
        <v>154</v>
      </c>
      <c r="G25" s="90" t="s">
        <v>86</v>
      </c>
      <c r="H25" s="94">
        <f>H27</f>
        <v>87.438000000000002</v>
      </c>
      <c r="I25" s="94">
        <f>I27</f>
        <v>87.438000000000002</v>
      </c>
      <c r="J25" s="94">
        <f>J27</f>
        <v>87.438000000000002</v>
      </c>
      <c r="K25" s="94">
        <f>SUM(H25:J25)</f>
        <v>262.31400000000002</v>
      </c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x14ac:dyDescent="0.25">
      <c r="A26" s="224"/>
      <c r="B26" s="224"/>
      <c r="C26" s="93" t="s">
        <v>11</v>
      </c>
      <c r="D26" s="90"/>
      <c r="E26" s="90"/>
      <c r="F26" s="90"/>
      <c r="G26" s="90"/>
      <c r="H26" s="94"/>
      <c r="I26" s="94"/>
      <c r="J26" s="94"/>
      <c r="K26" s="94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</row>
    <row r="27" spans="1:31" ht="31.5" x14ac:dyDescent="0.25">
      <c r="A27" s="224"/>
      <c r="B27" s="224"/>
      <c r="C27" s="93" t="s">
        <v>22</v>
      </c>
      <c r="D27" s="90">
        <v>241</v>
      </c>
      <c r="E27" s="90" t="s">
        <v>32</v>
      </c>
      <c r="F27" s="90" t="s">
        <v>154</v>
      </c>
      <c r="G27" s="90" t="s">
        <v>86</v>
      </c>
      <c r="H27" s="94">
        <f>'ППП3-2'!H15</f>
        <v>87.438000000000002</v>
      </c>
      <c r="I27" s="94">
        <f>'ППП3-2'!I15</f>
        <v>87.438000000000002</v>
      </c>
      <c r="J27" s="94">
        <f>'ППП3-2'!J15</f>
        <v>87.438000000000002</v>
      </c>
      <c r="K27" s="94">
        <f>SUM(H27:J27)</f>
        <v>262.31400000000002</v>
      </c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ht="31.5" x14ac:dyDescent="0.25">
      <c r="A28" s="224" t="s">
        <v>34</v>
      </c>
      <c r="B28" s="224" t="s">
        <v>36</v>
      </c>
      <c r="C28" s="93" t="s">
        <v>12</v>
      </c>
      <c r="D28" s="90" t="s">
        <v>86</v>
      </c>
      <c r="E28" s="90" t="s">
        <v>86</v>
      </c>
      <c r="F28" s="90" t="s">
        <v>157</v>
      </c>
      <c r="G28" s="90" t="s">
        <v>86</v>
      </c>
      <c r="H28" s="94">
        <f>H30</f>
        <v>10</v>
      </c>
      <c r="I28" s="94">
        <f t="shared" ref="I28:J28" si="3">I30</f>
        <v>10</v>
      </c>
      <c r="J28" s="94">
        <f t="shared" si="3"/>
        <v>10</v>
      </c>
      <c r="K28" s="94">
        <f>SUM(H28:J28)</f>
        <v>30</v>
      </c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</row>
    <row r="29" spans="1:31" x14ac:dyDescent="0.25">
      <c r="A29" s="226"/>
      <c r="B29" s="224"/>
      <c r="C29" s="93" t="s">
        <v>11</v>
      </c>
      <c r="D29" s="90"/>
      <c r="E29" s="90"/>
      <c r="F29" s="90"/>
      <c r="G29" s="95"/>
      <c r="H29" s="96"/>
      <c r="I29" s="96"/>
      <c r="J29" s="94"/>
      <c r="K29" s="94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</row>
    <row r="30" spans="1:31" x14ac:dyDescent="0.25">
      <c r="A30" s="226"/>
      <c r="B30" s="224"/>
      <c r="C30" s="93" t="s">
        <v>87</v>
      </c>
      <c r="D30" s="90">
        <v>244</v>
      </c>
      <c r="E30" s="90" t="s">
        <v>86</v>
      </c>
      <c r="F30" s="104"/>
      <c r="G30" s="90" t="s">
        <v>86</v>
      </c>
      <c r="H30" s="94">
        <f>'ППП4-2'!H15</f>
        <v>10</v>
      </c>
      <c r="I30" s="94">
        <f>'ППП4-2'!I15</f>
        <v>10</v>
      </c>
      <c r="J30" s="94">
        <f>'ППП4-2'!J15</f>
        <v>10</v>
      </c>
      <c r="K30" s="94">
        <f>SUM(H30:J30)</f>
        <v>30</v>
      </c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</row>
    <row r="31" spans="1:31" x14ac:dyDescent="0.25">
      <c r="A31" s="89"/>
      <c r="B31" s="89"/>
      <c r="C31" s="89"/>
      <c r="D31" s="97"/>
      <c r="E31" s="97"/>
      <c r="F31" s="97"/>
      <c r="G31" s="97"/>
      <c r="H31" s="98"/>
      <c r="I31" s="98"/>
      <c r="J31" s="98"/>
      <c r="K31" s="98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</row>
    <row r="32" spans="1:31" ht="15.75" hidden="1" customHeight="1" x14ac:dyDescent="0.25">
      <c r="A32" s="99" t="s">
        <v>152</v>
      </c>
      <c r="B32" s="89"/>
      <c r="C32" s="89"/>
      <c r="D32" s="97"/>
      <c r="E32" s="100"/>
      <c r="F32" s="97"/>
      <c r="G32" s="97"/>
      <c r="H32" s="98"/>
      <c r="I32" s="98"/>
      <c r="J32" s="98"/>
      <c r="K32" s="98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</row>
    <row r="33" spans="1:31" ht="15.75" hidden="1" customHeight="1" x14ac:dyDescent="0.25">
      <c r="A33" s="89"/>
      <c r="B33" s="89"/>
      <c r="C33" s="89"/>
      <c r="D33" s="97"/>
      <c r="E33" s="97" t="s">
        <v>153</v>
      </c>
      <c r="F33" s="97"/>
      <c r="G33" s="97"/>
      <c r="H33" s="98"/>
      <c r="I33" s="98"/>
      <c r="J33" s="98"/>
      <c r="K33" s="98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</row>
    <row r="34" spans="1:31" x14ac:dyDescent="0.25">
      <c r="A34" s="225"/>
      <c r="B34" s="225"/>
      <c r="C34" s="225"/>
      <c r="D34" s="97"/>
      <c r="E34" s="97"/>
      <c r="F34" s="97"/>
      <c r="G34" s="97"/>
      <c r="H34" s="98"/>
      <c r="I34" s="98"/>
      <c r="J34" s="98"/>
      <c r="K34" s="98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</row>
    <row r="35" spans="1:31" x14ac:dyDescent="0.25">
      <c r="A35" s="89"/>
      <c r="B35" s="89"/>
      <c r="C35" s="89"/>
      <c r="D35" s="97"/>
      <c r="E35" s="97"/>
      <c r="F35" s="97"/>
      <c r="G35" s="97"/>
      <c r="H35" s="101"/>
      <c r="I35" s="101"/>
      <c r="J35" s="101"/>
      <c r="K35" s="98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</row>
    <row r="36" spans="1:31" x14ac:dyDescent="0.25">
      <c r="A36" s="89"/>
      <c r="B36" s="89"/>
      <c r="C36" s="89"/>
      <c r="D36" s="97"/>
      <c r="E36" s="97"/>
      <c r="F36" s="97"/>
      <c r="G36" s="97"/>
      <c r="H36" s="101"/>
      <c r="I36" s="101"/>
      <c r="J36" s="101"/>
      <c r="K36" s="98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</row>
    <row r="37" spans="1:31" x14ac:dyDescent="0.25">
      <c r="A37" s="89"/>
      <c r="B37" s="89"/>
      <c r="C37" s="89"/>
      <c r="D37" s="97"/>
      <c r="E37" s="97"/>
      <c r="F37" s="97"/>
      <c r="G37" s="97"/>
      <c r="H37" s="98"/>
      <c r="I37" s="98"/>
      <c r="J37" s="98"/>
      <c r="K37" s="98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</row>
    <row r="38" spans="1:31" ht="15.75" customHeight="1" x14ac:dyDescent="0.25">
      <c r="A38" s="225"/>
      <c r="B38" s="225"/>
      <c r="C38" s="225"/>
      <c r="D38" s="97"/>
      <c r="E38" s="97"/>
      <c r="F38" s="97"/>
      <c r="G38" s="97"/>
      <c r="H38" s="98"/>
      <c r="I38" s="98"/>
      <c r="J38" s="98"/>
      <c r="K38" s="98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</row>
    <row r="39" spans="1:31" x14ac:dyDescent="0.25">
      <c r="A39" s="225"/>
      <c r="B39" s="225"/>
      <c r="C39" s="225"/>
      <c r="D39" s="97"/>
      <c r="E39" s="97"/>
      <c r="F39" s="97"/>
      <c r="G39" s="97"/>
      <c r="H39" s="98"/>
      <c r="I39" s="98"/>
      <c r="J39" s="98"/>
      <c r="K39" s="98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</row>
    <row r="40" spans="1:31" x14ac:dyDescent="0.25">
      <c r="A40" s="102"/>
      <c r="B40" s="89"/>
      <c r="C40" s="89"/>
      <c r="D40" s="97"/>
      <c r="E40" s="97"/>
      <c r="F40" s="97"/>
      <c r="G40" s="97"/>
      <c r="H40" s="98"/>
      <c r="I40" s="98"/>
      <c r="J40" s="98"/>
      <c r="K40" s="98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</row>
    <row r="41" spans="1:31" x14ac:dyDescent="0.25">
      <c r="A41" s="89"/>
      <c r="B41" s="89"/>
      <c r="C41" s="89"/>
      <c r="D41" s="97"/>
      <c r="E41" s="97"/>
      <c r="F41" s="97"/>
      <c r="G41" s="97"/>
      <c r="H41" s="98"/>
      <c r="I41" s="98"/>
      <c r="J41" s="98"/>
      <c r="K41" s="98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</row>
    <row r="42" spans="1:31" x14ac:dyDescent="0.25">
      <c r="A42" s="89"/>
      <c r="B42" s="89"/>
      <c r="C42" s="89"/>
      <c r="D42" s="97"/>
      <c r="E42" s="97"/>
      <c r="F42" s="97"/>
      <c r="G42" s="97"/>
      <c r="H42" s="98"/>
      <c r="I42" s="98"/>
      <c r="J42" s="98"/>
      <c r="K42" s="98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</row>
    <row r="43" spans="1:31" x14ac:dyDescent="0.25">
      <c r="A43" s="89"/>
      <c r="B43" s="89"/>
      <c r="C43" s="89"/>
      <c r="D43" s="97"/>
      <c r="E43" s="97"/>
      <c r="F43" s="97"/>
      <c r="G43" s="97"/>
      <c r="H43" s="98"/>
      <c r="I43" s="98"/>
      <c r="J43" s="98"/>
      <c r="K43" s="98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</row>
    <row r="44" spans="1:31" x14ac:dyDescent="0.25">
      <c r="A44" s="89"/>
      <c r="B44" s="89"/>
      <c r="C44" s="89"/>
      <c r="D44" s="97"/>
      <c r="E44" s="97"/>
      <c r="F44" s="97"/>
      <c r="G44" s="97"/>
      <c r="H44" s="98"/>
      <c r="I44" s="98"/>
      <c r="J44" s="98"/>
      <c r="K44" s="98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</row>
    <row r="45" spans="1:31" x14ac:dyDescent="0.25">
      <c r="A45" s="89"/>
      <c r="B45" s="89"/>
      <c r="C45" s="89"/>
      <c r="D45" s="97"/>
      <c r="E45" s="97"/>
      <c r="F45" s="97"/>
      <c r="G45" s="97"/>
      <c r="H45" s="98"/>
      <c r="I45" s="98"/>
      <c r="J45" s="98"/>
      <c r="K45" s="98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</row>
    <row r="46" spans="1:31" x14ac:dyDescent="0.25">
      <c r="A46" s="89"/>
      <c r="B46" s="89"/>
      <c r="C46" s="89"/>
      <c r="D46" s="97"/>
      <c r="E46" s="97"/>
      <c r="F46" s="97"/>
      <c r="G46" s="97"/>
      <c r="H46" s="98"/>
      <c r="I46" s="98"/>
      <c r="J46" s="98"/>
      <c r="K46" s="98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</row>
    <row r="47" spans="1:31" x14ac:dyDescent="0.25">
      <c r="A47" s="89"/>
      <c r="B47" s="89"/>
      <c r="C47" s="89"/>
      <c r="D47" s="97"/>
      <c r="E47" s="97"/>
      <c r="F47" s="97"/>
      <c r="G47" s="97"/>
      <c r="H47" s="98"/>
      <c r="I47" s="98"/>
      <c r="J47" s="98"/>
      <c r="K47" s="98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</row>
    <row r="48" spans="1:31" x14ac:dyDescent="0.25">
      <c r="A48" s="89"/>
      <c r="B48" s="89"/>
      <c r="C48" s="89"/>
      <c r="D48" s="97"/>
      <c r="E48" s="97"/>
      <c r="F48" s="97"/>
      <c r="G48" s="97"/>
      <c r="H48" s="98"/>
      <c r="I48" s="98"/>
      <c r="J48" s="98"/>
      <c r="K48" s="98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</row>
    <row r="49" spans="1:31" x14ac:dyDescent="0.25">
      <c r="A49" s="89"/>
      <c r="B49" s="89"/>
      <c r="C49" s="89"/>
      <c r="D49" s="97"/>
      <c r="E49" s="97"/>
      <c r="F49" s="97"/>
      <c r="G49" s="97"/>
      <c r="H49" s="98"/>
      <c r="I49" s="98"/>
      <c r="J49" s="98"/>
      <c r="K49" s="98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</row>
    <row r="50" spans="1:31" x14ac:dyDescent="0.25">
      <c r="A50" s="89"/>
      <c r="B50" s="89"/>
      <c r="C50" s="89"/>
      <c r="D50" s="97"/>
      <c r="E50" s="97"/>
      <c r="F50" s="97"/>
      <c r="G50" s="97"/>
      <c r="H50" s="98"/>
      <c r="I50" s="98"/>
      <c r="J50" s="98"/>
      <c r="K50" s="98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</row>
    <row r="51" spans="1:31" x14ac:dyDescent="0.25">
      <c r="A51" s="89"/>
      <c r="B51" s="89"/>
      <c r="C51" s="89"/>
      <c r="D51" s="97"/>
      <c r="E51" s="97"/>
      <c r="F51" s="97"/>
      <c r="G51" s="97"/>
      <c r="H51" s="98"/>
      <c r="I51" s="98"/>
      <c r="J51" s="98"/>
      <c r="K51" s="98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</row>
    <row r="52" spans="1:31" x14ac:dyDescent="0.25">
      <c r="A52" s="89"/>
      <c r="B52" s="89"/>
      <c r="C52" s="89"/>
      <c r="D52" s="97"/>
      <c r="E52" s="97"/>
      <c r="F52" s="97"/>
      <c r="G52" s="97"/>
      <c r="H52" s="98"/>
      <c r="I52" s="98"/>
      <c r="J52" s="98"/>
      <c r="K52" s="98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</row>
    <row r="53" spans="1:31" x14ac:dyDescent="0.25">
      <c r="A53" s="89"/>
      <c r="B53" s="89"/>
      <c r="C53" s="89"/>
      <c r="D53" s="97"/>
      <c r="E53" s="97"/>
      <c r="F53" s="97"/>
      <c r="G53" s="97"/>
      <c r="H53" s="98"/>
      <c r="I53" s="98"/>
      <c r="J53" s="98"/>
      <c r="K53" s="9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</row>
    <row r="54" spans="1:31" x14ac:dyDescent="0.25">
      <c r="A54" s="89"/>
      <c r="B54" s="89"/>
      <c r="C54" s="89"/>
      <c r="D54" s="97"/>
      <c r="E54" s="97"/>
      <c r="F54" s="97"/>
      <c r="G54" s="97"/>
      <c r="H54" s="98"/>
      <c r="I54" s="98"/>
      <c r="J54" s="98"/>
      <c r="K54" s="98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</row>
    <row r="55" spans="1:31" x14ac:dyDescent="0.25">
      <c r="A55" s="89"/>
      <c r="B55" s="89"/>
      <c r="C55" s="89"/>
      <c r="D55" s="97"/>
      <c r="E55" s="97"/>
      <c r="F55" s="97"/>
      <c r="G55" s="97"/>
      <c r="H55" s="98"/>
      <c r="I55" s="98"/>
      <c r="J55" s="98"/>
      <c r="K55" s="98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</row>
    <row r="56" spans="1:31" x14ac:dyDescent="0.25">
      <c r="A56" s="89"/>
      <c r="B56" s="89"/>
      <c r="C56" s="89"/>
      <c r="D56" s="97"/>
      <c r="E56" s="97"/>
      <c r="F56" s="97"/>
      <c r="G56" s="97"/>
      <c r="H56" s="98"/>
      <c r="I56" s="98"/>
      <c r="J56" s="98"/>
      <c r="K56" s="9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</row>
    <row r="57" spans="1:31" x14ac:dyDescent="0.25">
      <c r="A57" s="89"/>
      <c r="B57" s="89"/>
      <c r="C57" s="89"/>
      <c r="D57" s="97"/>
      <c r="E57" s="97"/>
      <c r="F57" s="97"/>
      <c r="G57" s="97"/>
      <c r="H57" s="98"/>
      <c r="I57" s="98"/>
      <c r="J57" s="98"/>
      <c r="K57" s="9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</row>
    <row r="58" spans="1:31" x14ac:dyDescent="0.25">
      <c r="A58" s="89"/>
      <c r="B58" s="89"/>
      <c r="C58" s="89"/>
      <c r="D58" s="97"/>
      <c r="E58" s="97"/>
      <c r="F58" s="97"/>
      <c r="G58" s="97"/>
      <c r="H58" s="98"/>
      <c r="I58" s="98"/>
      <c r="J58" s="98"/>
      <c r="K58" s="98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</row>
    <row r="59" spans="1:31" x14ac:dyDescent="0.25">
      <c r="A59" s="89"/>
      <c r="B59" s="89"/>
      <c r="C59" s="89"/>
      <c r="D59" s="97"/>
      <c r="E59" s="97"/>
      <c r="F59" s="97"/>
      <c r="G59" s="97"/>
      <c r="H59" s="98"/>
      <c r="I59" s="98"/>
      <c r="J59" s="98"/>
      <c r="K59" s="98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</row>
    <row r="60" spans="1:31" x14ac:dyDescent="0.25">
      <c r="A60" s="89"/>
      <c r="B60" s="89"/>
      <c r="C60" s="89"/>
      <c r="D60" s="97"/>
      <c r="E60" s="97"/>
      <c r="F60" s="97"/>
      <c r="G60" s="97"/>
      <c r="H60" s="98"/>
      <c r="I60" s="98"/>
      <c r="J60" s="98"/>
      <c r="K60" s="98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</row>
    <row r="61" spans="1:31" x14ac:dyDescent="0.25">
      <c r="A61" s="89"/>
      <c r="B61" s="89"/>
      <c r="C61" s="89"/>
      <c r="D61" s="97"/>
      <c r="E61" s="97"/>
      <c r="F61" s="97"/>
      <c r="G61" s="97"/>
      <c r="H61" s="98"/>
      <c r="I61" s="98"/>
      <c r="J61" s="98"/>
      <c r="K61" s="98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</row>
    <row r="62" spans="1:31" x14ac:dyDescent="0.25">
      <c r="A62" s="89"/>
      <c r="B62" s="89"/>
      <c r="C62" s="89"/>
      <c r="D62" s="97"/>
      <c r="E62" s="97"/>
      <c r="F62" s="97"/>
      <c r="G62" s="97"/>
      <c r="H62" s="98"/>
      <c r="I62" s="98"/>
      <c r="J62" s="98"/>
      <c r="K62" s="98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</row>
    <row r="63" spans="1:31" x14ac:dyDescent="0.25">
      <c r="A63" s="89"/>
      <c r="B63" s="89"/>
      <c r="C63" s="89"/>
      <c r="D63" s="97"/>
      <c r="E63" s="97"/>
      <c r="F63" s="97"/>
      <c r="G63" s="97"/>
      <c r="H63" s="98"/>
      <c r="I63" s="98"/>
      <c r="J63" s="98"/>
      <c r="K63" s="98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</row>
    <row r="64" spans="1:31" x14ac:dyDescent="0.25">
      <c r="A64" s="89"/>
      <c r="B64" s="89"/>
      <c r="C64" s="89"/>
      <c r="D64" s="97"/>
      <c r="E64" s="97"/>
      <c r="F64" s="97"/>
      <c r="G64" s="97"/>
      <c r="H64" s="98"/>
      <c r="I64" s="98"/>
      <c r="J64" s="98"/>
      <c r="K64" s="98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</row>
    <row r="65" spans="1:31" x14ac:dyDescent="0.25">
      <c r="A65" s="89"/>
      <c r="B65" s="89"/>
      <c r="C65" s="89"/>
      <c r="D65" s="97"/>
      <c r="E65" s="97"/>
      <c r="F65" s="97"/>
      <c r="G65" s="97"/>
      <c r="H65" s="98"/>
      <c r="I65" s="98"/>
      <c r="J65" s="98"/>
      <c r="K65" s="98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</row>
    <row r="66" spans="1:31" x14ac:dyDescent="0.25">
      <c r="A66" s="89"/>
      <c r="B66" s="89"/>
      <c r="C66" s="89"/>
      <c r="D66" s="97"/>
      <c r="E66" s="97"/>
      <c r="F66" s="97"/>
      <c r="G66" s="97"/>
      <c r="H66" s="98"/>
      <c r="I66" s="98"/>
      <c r="J66" s="98"/>
      <c r="K66" s="98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</row>
    <row r="67" spans="1:31" x14ac:dyDescent="0.25">
      <c r="A67" s="89"/>
      <c r="B67" s="89"/>
      <c r="C67" s="89"/>
      <c r="D67" s="97"/>
      <c r="E67" s="97"/>
      <c r="F67" s="97"/>
      <c r="G67" s="97"/>
      <c r="H67" s="98"/>
      <c r="I67" s="98"/>
      <c r="J67" s="98"/>
      <c r="K67" s="98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</row>
    <row r="68" spans="1:31" x14ac:dyDescent="0.25">
      <c r="A68" s="89"/>
      <c r="B68" s="89"/>
      <c r="C68" s="89"/>
      <c r="D68" s="97"/>
      <c r="E68" s="97"/>
      <c r="F68" s="97"/>
      <c r="G68" s="97"/>
      <c r="H68" s="98"/>
      <c r="I68" s="98"/>
      <c r="J68" s="98"/>
      <c r="K68" s="98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</row>
    <row r="69" spans="1:31" x14ac:dyDescent="0.25">
      <c r="A69" s="89"/>
      <c r="B69" s="89"/>
      <c r="C69" s="89"/>
      <c r="D69" s="97"/>
      <c r="E69" s="97"/>
      <c r="F69" s="97"/>
      <c r="G69" s="97"/>
      <c r="H69" s="98"/>
      <c r="I69" s="98"/>
      <c r="J69" s="98"/>
      <c r="K69" s="98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</row>
    <row r="70" spans="1:31" x14ac:dyDescent="0.25">
      <c r="A70" s="89"/>
      <c r="B70" s="89"/>
      <c r="C70" s="89"/>
      <c r="D70" s="97"/>
      <c r="E70" s="97"/>
      <c r="F70" s="97"/>
      <c r="G70" s="97"/>
      <c r="H70" s="98"/>
      <c r="I70" s="98"/>
      <c r="J70" s="98"/>
      <c r="K70" s="9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</row>
  </sheetData>
  <mergeCells count="27">
    <mergeCell ref="A38:C38"/>
    <mergeCell ref="A39:C39"/>
    <mergeCell ref="A25:A27"/>
    <mergeCell ref="B25:B27"/>
    <mergeCell ref="A28:A30"/>
    <mergeCell ref="B28:B30"/>
    <mergeCell ref="A34:C34"/>
    <mergeCell ref="A13:A17"/>
    <mergeCell ref="B13:B17"/>
    <mergeCell ref="A18:A21"/>
    <mergeCell ref="B18:B21"/>
    <mergeCell ref="A22:A24"/>
    <mergeCell ref="B22:B24"/>
    <mergeCell ref="A8:K8"/>
    <mergeCell ref="A9:K9"/>
    <mergeCell ref="C10:M10"/>
    <mergeCell ref="A11:A12"/>
    <mergeCell ref="B11:B12"/>
    <mergeCell ref="C11:C12"/>
    <mergeCell ref="D11:G11"/>
    <mergeCell ref="H11:K11"/>
    <mergeCell ref="A7:K7"/>
    <mergeCell ref="H1:K1"/>
    <mergeCell ref="H2:K2"/>
    <mergeCell ref="A4:K4"/>
    <mergeCell ref="A5:K5"/>
    <mergeCell ref="A6:K6"/>
  </mergeCells>
  <pageMargins left="1.1811023622047245" right="0.23622047244094491" top="0.39370078740157483" bottom="0.39370078740157483" header="0.31496062992125984" footer="0.31496062992125984"/>
  <pageSetup paperSize="9" scale="4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tabSelected="1" view="pageBreakPreview" zoomScale="75" zoomScaleNormal="100" zoomScaleSheetLayoutView="75" workbookViewId="0">
      <selection activeCell="G13" sqref="G13"/>
    </sheetView>
  </sheetViews>
  <sheetFormatPr defaultRowHeight="15.75" x14ac:dyDescent="0.25"/>
  <cols>
    <col min="1" max="1" width="27.5" style="89" customWidth="1"/>
    <col min="2" max="2" width="33.875" style="89" customWidth="1"/>
    <col min="3" max="3" width="37.75" style="89" customWidth="1"/>
    <col min="4" max="4" width="13" style="98" customWidth="1"/>
    <col min="5" max="6" width="10.875" style="98" customWidth="1"/>
    <col min="7" max="7" width="13.875" style="98" customWidth="1"/>
    <col min="8" max="256" width="9" style="89"/>
    <col min="257" max="257" width="27.5" style="89" customWidth="1"/>
    <col min="258" max="258" width="33.875" style="89" customWidth="1"/>
    <col min="259" max="259" width="37.75" style="89" customWidth="1"/>
    <col min="260" max="260" width="13" style="89" customWidth="1"/>
    <col min="261" max="262" width="10.875" style="89" customWidth="1"/>
    <col min="263" max="263" width="13.875" style="89" customWidth="1"/>
    <col min="264" max="512" width="9" style="89"/>
    <col min="513" max="513" width="27.5" style="89" customWidth="1"/>
    <col min="514" max="514" width="33.875" style="89" customWidth="1"/>
    <col min="515" max="515" width="37.75" style="89" customWidth="1"/>
    <col min="516" max="516" width="13" style="89" customWidth="1"/>
    <col min="517" max="518" width="10.875" style="89" customWidth="1"/>
    <col min="519" max="519" width="13.875" style="89" customWidth="1"/>
    <col min="520" max="768" width="9" style="89"/>
    <col min="769" max="769" width="27.5" style="89" customWidth="1"/>
    <col min="770" max="770" width="33.875" style="89" customWidth="1"/>
    <col min="771" max="771" width="37.75" style="89" customWidth="1"/>
    <col min="772" max="772" width="13" style="89" customWidth="1"/>
    <col min="773" max="774" width="10.875" style="89" customWidth="1"/>
    <col min="775" max="775" width="13.875" style="89" customWidth="1"/>
    <col min="776" max="1024" width="9" style="89"/>
    <col min="1025" max="1025" width="27.5" style="89" customWidth="1"/>
    <col min="1026" max="1026" width="33.875" style="89" customWidth="1"/>
    <col min="1027" max="1027" width="37.75" style="89" customWidth="1"/>
    <col min="1028" max="1028" width="13" style="89" customWidth="1"/>
    <col min="1029" max="1030" width="10.875" style="89" customWidth="1"/>
    <col min="1031" max="1031" width="13.875" style="89" customWidth="1"/>
    <col min="1032" max="1280" width="9" style="89"/>
    <col min="1281" max="1281" width="27.5" style="89" customWidth="1"/>
    <col min="1282" max="1282" width="33.875" style="89" customWidth="1"/>
    <col min="1283" max="1283" width="37.75" style="89" customWidth="1"/>
    <col min="1284" max="1284" width="13" style="89" customWidth="1"/>
    <col min="1285" max="1286" width="10.875" style="89" customWidth="1"/>
    <col min="1287" max="1287" width="13.875" style="89" customWidth="1"/>
    <col min="1288" max="1536" width="9" style="89"/>
    <col min="1537" max="1537" width="27.5" style="89" customWidth="1"/>
    <col min="1538" max="1538" width="33.875" style="89" customWidth="1"/>
    <col min="1539" max="1539" width="37.75" style="89" customWidth="1"/>
    <col min="1540" max="1540" width="13" style="89" customWidth="1"/>
    <col min="1541" max="1542" width="10.875" style="89" customWidth="1"/>
    <col min="1543" max="1543" width="13.875" style="89" customWidth="1"/>
    <col min="1544" max="1792" width="9" style="89"/>
    <col min="1793" max="1793" width="27.5" style="89" customWidth="1"/>
    <col min="1794" max="1794" width="33.875" style="89" customWidth="1"/>
    <col min="1795" max="1795" width="37.75" style="89" customWidth="1"/>
    <col min="1796" max="1796" width="13" style="89" customWidth="1"/>
    <col min="1797" max="1798" width="10.875" style="89" customWidth="1"/>
    <col min="1799" max="1799" width="13.875" style="89" customWidth="1"/>
    <col min="1800" max="2048" width="9" style="89"/>
    <col min="2049" max="2049" width="27.5" style="89" customWidth="1"/>
    <col min="2050" max="2050" width="33.875" style="89" customWidth="1"/>
    <col min="2051" max="2051" width="37.75" style="89" customWidth="1"/>
    <col min="2052" max="2052" width="13" style="89" customWidth="1"/>
    <col min="2053" max="2054" width="10.875" style="89" customWidth="1"/>
    <col min="2055" max="2055" width="13.875" style="89" customWidth="1"/>
    <col min="2056" max="2304" width="9" style="89"/>
    <col min="2305" max="2305" width="27.5" style="89" customWidth="1"/>
    <col min="2306" max="2306" width="33.875" style="89" customWidth="1"/>
    <col min="2307" max="2307" width="37.75" style="89" customWidth="1"/>
    <col min="2308" max="2308" width="13" style="89" customWidth="1"/>
    <col min="2309" max="2310" width="10.875" style="89" customWidth="1"/>
    <col min="2311" max="2311" width="13.875" style="89" customWidth="1"/>
    <col min="2312" max="2560" width="9" style="89"/>
    <col min="2561" max="2561" width="27.5" style="89" customWidth="1"/>
    <col min="2562" max="2562" width="33.875" style="89" customWidth="1"/>
    <col min="2563" max="2563" width="37.75" style="89" customWidth="1"/>
    <col min="2564" max="2564" width="13" style="89" customWidth="1"/>
    <col min="2565" max="2566" width="10.875" style="89" customWidth="1"/>
    <col min="2567" max="2567" width="13.875" style="89" customWidth="1"/>
    <col min="2568" max="2816" width="9" style="89"/>
    <col min="2817" max="2817" width="27.5" style="89" customWidth="1"/>
    <col min="2818" max="2818" width="33.875" style="89" customWidth="1"/>
    <col min="2819" max="2819" width="37.75" style="89" customWidth="1"/>
    <col min="2820" max="2820" width="13" style="89" customWidth="1"/>
    <col min="2821" max="2822" width="10.875" style="89" customWidth="1"/>
    <col min="2823" max="2823" width="13.875" style="89" customWidth="1"/>
    <col min="2824" max="3072" width="9" style="89"/>
    <col min="3073" max="3073" width="27.5" style="89" customWidth="1"/>
    <col min="3074" max="3074" width="33.875" style="89" customWidth="1"/>
    <col min="3075" max="3075" width="37.75" style="89" customWidth="1"/>
    <col min="3076" max="3076" width="13" style="89" customWidth="1"/>
    <col min="3077" max="3078" width="10.875" style="89" customWidth="1"/>
    <col min="3079" max="3079" width="13.875" style="89" customWidth="1"/>
    <col min="3080" max="3328" width="9" style="89"/>
    <col min="3329" max="3329" width="27.5" style="89" customWidth="1"/>
    <col min="3330" max="3330" width="33.875" style="89" customWidth="1"/>
    <col min="3331" max="3331" width="37.75" style="89" customWidth="1"/>
    <col min="3332" max="3332" width="13" style="89" customWidth="1"/>
    <col min="3333" max="3334" width="10.875" style="89" customWidth="1"/>
    <col min="3335" max="3335" width="13.875" style="89" customWidth="1"/>
    <col min="3336" max="3584" width="9" style="89"/>
    <col min="3585" max="3585" width="27.5" style="89" customWidth="1"/>
    <col min="3586" max="3586" width="33.875" style="89" customWidth="1"/>
    <col min="3587" max="3587" width="37.75" style="89" customWidth="1"/>
    <col min="3588" max="3588" width="13" style="89" customWidth="1"/>
    <col min="3589" max="3590" width="10.875" style="89" customWidth="1"/>
    <col min="3591" max="3591" width="13.875" style="89" customWidth="1"/>
    <col min="3592" max="3840" width="9" style="89"/>
    <col min="3841" max="3841" width="27.5" style="89" customWidth="1"/>
    <col min="3842" max="3842" width="33.875" style="89" customWidth="1"/>
    <col min="3843" max="3843" width="37.75" style="89" customWidth="1"/>
    <col min="3844" max="3844" width="13" style="89" customWidth="1"/>
    <col min="3845" max="3846" width="10.875" style="89" customWidth="1"/>
    <col min="3847" max="3847" width="13.875" style="89" customWidth="1"/>
    <col min="3848" max="4096" width="9" style="89"/>
    <col min="4097" max="4097" width="27.5" style="89" customWidth="1"/>
    <col min="4098" max="4098" width="33.875" style="89" customWidth="1"/>
    <col min="4099" max="4099" width="37.75" style="89" customWidth="1"/>
    <col min="4100" max="4100" width="13" style="89" customWidth="1"/>
    <col min="4101" max="4102" width="10.875" style="89" customWidth="1"/>
    <col min="4103" max="4103" width="13.875" style="89" customWidth="1"/>
    <col min="4104" max="4352" width="9" style="89"/>
    <col min="4353" max="4353" width="27.5" style="89" customWidth="1"/>
    <col min="4354" max="4354" width="33.875" style="89" customWidth="1"/>
    <col min="4355" max="4355" width="37.75" style="89" customWidth="1"/>
    <col min="4356" max="4356" width="13" style="89" customWidth="1"/>
    <col min="4357" max="4358" width="10.875" style="89" customWidth="1"/>
    <col min="4359" max="4359" width="13.875" style="89" customWidth="1"/>
    <col min="4360" max="4608" width="9" style="89"/>
    <col min="4609" max="4609" width="27.5" style="89" customWidth="1"/>
    <col min="4610" max="4610" width="33.875" style="89" customWidth="1"/>
    <col min="4611" max="4611" width="37.75" style="89" customWidth="1"/>
    <col min="4612" max="4612" width="13" style="89" customWidth="1"/>
    <col min="4613" max="4614" width="10.875" style="89" customWidth="1"/>
    <col min="4615" max="4615" width="13.875" style="89" customWidth="1"/>
    <col min="4616" max="4864" width="9" style="89"/>
    <col min="4865" max="4865" width="27.5" style="89" customWidth="1"/>
    <col min="4866" max="4866" width="33.875" style="89" customWidth="1"/>
    <col min="4867" max="4867" width="37.75" style="89" customWidth="1"/>
    <col min="4868" max="4868" width="13" style="89" customWidth="1"/>
    <col min="4869" max="4870" width="10.875" style="89" customWidth="1"/>
    <col min="4871" max="4871" width="13.875" style="89" customWidth="1"/>
    <col min="4872" max="5120" width="9" style="89"/>
    <col min="5121" max="5121" width="27.5" style="89" customWidth="1"/>
    <col min="5122" max="5122" width="33.875" style="89" customWidth="1"/>
    <col min="5123" max="5123" width="37.75" style="89" customWidth="1"/>
    <col min="5124" max="5124" width="13" style="89" customWidth="1"/>
    <col min="5125" max="5126" width="10.875" style="89" customWidth="1"/>
    <col min="5127" max="5127" width="13.875" style="89" customWidth="1"/>
    <col min="5128" max="5376" width="9" style="89"/>
    <col min="5377" max="5377" width="27.5" style="89" customWidth="1"/>
    <col min="5378" max="5378" width="33.875" style="89" customWidth="1"/>
    <col min="5379" max="5379" width="37.75" style="89" customWidth="1"/>
    <col min="5380" max="5380" width="13" style="89" customWidth="1"/>
    <col min="5381" max="5382" width="10.875" style="89" customWidth="1"/>
    <col min="5383" max="5383" width="13.875" style="89" customWidth="1"/>
    <col min="5384" max="5632" width="9" style="89"/>
    <col min="5633" max="5633" width="27.5" style="89" customWidth="1"/>
    <col min="5634" max="5634" width="33.875" style="89" customWidth="1"/>
    <col min="5635" max="5635" width="37.75" style="89" customWidth="1"/>
    <col min="5636" max="5636" width="13" style="89" customWidth="1"/>
    <col min="5637" max="5638" width="10.875" style="89" customWidth="1"/>
    <col min="5639" max="5639" width="13.875" style="89" customWidth="1"/>
    <col min="5640" max="5888" width="9" style="89"/>
    <col min="5889" max="5889" width="27.5" style="89" customWidth="1"/>
    <col min="5890" max="5890" width="33.875" style="89" customWidth="1"/>
    <col min="5891" max="5891" width="37.75" style="89" customWidth="1"/>
    <col min="5892" max="5892" width="13" style="89" customWidth="1"/>
    <col min="5893" max="5894" width="10.875" style="89" customWidth="1"/>
    <col min="5895" max="5895" width="13.875" style="89" customWidth="1"/>
    <col min="5896" max="6144" width="9" style="89"/>
    <col min="6145" max="6145" width="27.5" style="89" customWidth="1"/>
    <col min="6146" max="6146" width="33.875" style="89" customWidth="1"/>
    <col min="6147" max="6147" width="37.75" style="89" customWidth="1"/>
    <col min="6148" max="6148" width="13" style="89" customWidth="1"/>
    <col min="6149" max="6150" width="10.875" style="89" customWidth="1"/>
    <col min="6151" max="6151" width="13.875" style="89" customWidth="1"/>
    <col min="6152" max="6400" width="9" style="89"/>
    <col min="6401" max="6401" width="27.5" style="89" customWidth="1"/>
    <col min="6402" max="6402" width="33.875" style="89" customWidth="1"/>
    <col min="6403" max="6403" width="37.75" style="89" customWidth="1"/>
    <col min="6404" max="6404" width="13" style="89" customWidth="1"/>
    <col min="6405" max="6406" width="10.875" style="89" customWidth="1"/>
    <col min="6407" max="6407" width="13.875" style="89" customWidth="1"/>
    <col min="6408" max="6656" width="9" style="89"/>
    <col min="6657" max="6657" width="27.5" style="89" customWidth="1"/>
    <col min="6658" max="6658" width="33.875" style="89" customWidth="1"/>
    <col min="6659" max="6659" width="37.75" style="89" customWidth="1"/>
    <col min="6660" max="6660" width="13" style="89" customWidth="1"/>
    <col min="6661" max="6662" width="10.875" style="89" customWidth="1"/>
    <col min="6663" max="6663" width="13.875" style="89" customWidth="1"/>
    <col min="6664" max="6912" width="9" style="89"/>
    <col min="6913" max="6913" width="27.5" style="89" customWidth="1"/>
    <col min="6914" max="6914" width="33.875" style="89" customWidth="1"/>
    <col min="6915" max="6915" width="37.75" style="89" customWidth="1"/>
    <col min="6916" max="6916" width="13" style="89" customWidth="1"/>
    <col min="6917" max="6918" width="10.875" style="89" customWidth="1"/>
    <col min="6919" max="6919" width="13.875" style="89" customWidth="1"/>
    <col min="6920" max="7168" width="9" style="89"/>
    <col min="7169" max="7169" width="27.5" style="89" customWidth="1"/>
    <col min="7170" max="7170" width="33.875" style="89" customWidth="1"/>
    <col min="7171" max="7171" width="37.75" style="89" customWidth="1"/>
    <col min="7172" max="7172" width="13" style="89" customWidth="1"/>
    <col min="7173" max="7174" width="10.875" style="89" customWidth="1"/>
    <col min="7175" max="7175" width="13.875" style="89" customWidth="1"/>
    <col min="7176" max="7424" width="9" style="89"/>
    <col min="7425" max="7425" width="27.5" style="89" customWidth="1"/>
    <col min="7426" max="7426" width="33.875" style="89" customWidth="1"/>
    <col min="7427" max="7427" width="37.75" style="89" customWidth="1"/>
    <col min="7428" max="7428" width="13" style="89" customWidth="1"/>
    <col min="7429" max="7430" width="10.875" style="89" customWidth="1"/>
    <col min="7431" max="7431" width="13.875" style="89" customWidth="1"/>
    <col min="7432" max="7680" width="9" style="89"/>
    <col min="7681" max="7681" width="27.5" style="89" customWidth="1"/>
    <col min="7682" max="7682" width="33.875" style="89" customWidth="1"/>
    <col min="7683" max="7683" width="37.75" style="89" customWidth="1"/>
    <col min="7684" max="7684" width="13" style="89" customWidth="1"/>
    <col min="7685" max="7686" width="10.875" style="89" customWidth="1"/>
    <col min="7687" max="7687" width="13.875" style="89" customWidth="1"/>
    <col min="7688" max="7936" width="9" style="89"/>
    <col min="7937" max="7937" width="27.5" style="89" customWidth="1"/>
    <col min="7938" max="7938" width="33.875" style="89" customWidth="1"/>
    <col min="7939" max="7939" width="37.75" style="89" customWidth="1"/>
    <col min="7940" max="7940" width="13" style="89" customWidth="1"/>
    <col min="7941" max="7942" width="10.875" style="89" customWidth="1"/>
    <col min="7943" max="7943" width="13.875" style="89" customWidth="1"/>
    <col min="7944" max="8192" width="9" style="89"/>
    <col min="8193" max="8193" width="27.5" style="89" customWidth="1"/>
    <col min="8194" max="8194" width="33.875" style="89" customWidth="1"/>
    <col min="8195" max="8195" width="37.75" style="89" customWidth="1"/>
    <col min="8196" max="8196" width="13" style="89" customWidth="1"/>
    <col min="8197" max="8198" width="10.875" style="89" customWidth="1"/>
    <col min="8199" max="8199" width="13.875" style="89" customWidth="1"/>
    <col min="8200" max="8448" width="9" style="89"/>
    <col min="8449" max="8449" width="27.5" style="89" customWidth="1"/>
    <col min="8450" max="8450" width="33.875" style="89" customWidth="1"/>
    <col min="8451" max="8451" width="37.75" style="89" customWidth="1"/>
    <col min="8452" max="8452" width="13" style="89" customWidth="1"/>
    <col min="8453" max="8454" width="10.875" style="89" customWidth="1"/>
    <col min="8455" max="8455" width="13.875" style="89" customWidth="1"/>
    <col min="8456" max="8704" width="9" style="89"/>
    <col min="8705" max="8705" width="27.5" style="89" customWidth="1"/>
    <col min="8706" max="8706" width="33.875" style="89" customWidth="1"/>
    <col min="8707" max="8707" width="37.75" style="89" customWidth="1"/>
    <col min="8708" max="8708" width="13" style="89" customWidth="1"/>
    <col min="8709" max="8710" width="10.875" style="89" customWidth="1"/>
    <col min="8711" max="8711" width="13.875" style="89" customWidth="1"/>
    <col min="8712" max="8960" width="9" style="89"/>
    <col min="8961" max="8961" width="27.5" style="89" customWidth="1"/>
    <col min="8962" max="8962" width="33.875" style="89" customWidth="1"/>
    <col min="8963" max="8963" width="37.75" style="89" customWidth="1"/>
    <col min="8964" max="8964" width="13" style="89" customWidth="1"/>
    <col min="8965" max="8966" width="10.875" style="89" customWidth="1"/>
    <col min="8967" max="8967" width="13.875" style="89" customWidth="1"/>
    <col min="8968" max="9216" width="9" style="89"/>
    <col min="9217" max="9217" width="27.5" style="89" customWidth="1"/>
    <col min="9218" max="9218" width="33.875" style="89" customWidth="1"/>
    <col min="9219" max="9219" width="37.75" style="89" customWidth="1"/>
    <col min="9220" max="9220" width="13" style="89" customWidth="1"/>
    <col min="9221" max="9222" width="10.875" style="89" customWidth="1"/>
    <col min="9223" max="9223" width="13.875" style="89" customWidth="1"/>
    <col min="9224" max="9472" width="9" style="89"/>
    <col min="9473" max="9473" width="27.5" style="89" customWidth="1"/>
    <col min="9474" max="9474" width="33.875" style="89" customWidth="1"/>
    <col min="9475" max="9475" width="37.75" style="89" customWidth="1"/>
    <col min="9476" max="9476" width="13" style="89" customWidth="1"/>
    <col min="9477" max="9478" width="10.875" style="89" customWidth="1"/>
    <col min="9479" max="9479" width="13.875" style="89" customWidth="1"/>
    <col min="9480" max="9728" width="9" style="89"/>
    <col min="9729" max="9729" width="27.5" style="89" customWidth="1"/>
    <col min="9730" max="9730" width="33.875" style="89" customWidth="1"/>
    <col min="9731" max="9731" width="37.75" style="89" customWidth="1"/>
    <col min="9732" max="9732" width="13" style="89" customWidth="1"/>
    <col min="9733" max="9734" width="10.875" style="89" customWidth="1"/>
    <col min="9735" max="9735" width="13.875" style="89" customWidth="1"/>
    <col min="9736" max="9984" width="9" style="89"/>
    <col min="9985" max="9985" width="27.5" style="89" customWidth="1"/>
    <col min="9986" max="9986" width="33.875" style="89" customWidth="1"/>
    <col min="9987" max="9987" width="37.75" style="89" customWidth="1"/>
    <col min="9988" max="9988" width="13" style="89" customWidth="1"/>
    <col min="9989" max="9990" width="10.875" style="89" customWidth="1"/>
    <col min="9991" max="9991" width="13.875" style="89" customWidth="1"/>
    <col min="9992" max="10240" width="9" style="89"/>
    <col min="10241" max="10241" width="27.5" style="89" customWidth="1"/>
    <col min="10242" max="10242" width="33.875" style="89" customWidth="1"/>
    <col min="10243" max="10243" width="37.75" style="89" customWidth="1"/>
    <col min="10244" max="10244" width="13" style="89" customWidth="1"/>
    <col min="10245" max="10246" width="10.875" style="89" customWidth="1"/>
    <col min="10247" max="10247" width="13.875" style="89" customWidth="1"/>
    <col min="10248" max="10496" width="9" style="89"/>
    <col min="10497" max="10497" width="27.5" style="89" customWidth="1"/>
    <col min="10498" max="10498" width="33.875" style="89" customWidth="1"/>
    <col min="10499" max="10499" width="37.75" style="89" customWidth="1"/>
    <col min="10500" max="10500" width="13" style="89" customWidth="1"/>
    <col min="10501" max="10502" width="10.875" style="89" customWidth="1"/>
    <col min="10503" max="10503" width="13.875" style="89" customWidth="1"/>
    <col min="10504" max="10752" width="9" style="89"/>
    <col min="10753" max="10753" width="27.5" style="89" customWidth="1"/>
    <col min="10754" max="10754" width="33.875" style="89" customWidth="1"/>
    <col min="10755" max="10755" width="37.75" style="89" customWidth="1"/>
    <col min="10756" max="10756" width="13" style="89" customWidth="1"/>
    <col min="10757" max="10758" width="10.875" style="89" customWidth="1"/>
    <col min="10759" max="10759" width="13.875" style="89" customWidth="1"/>
    <col min="10760" max="11008" width="9" style="89"/>
    <col min="11009" max="11009" width="27.5" style="89" customWidth="1"/>
    <col min="11010" max="11010" width="33.875" style="89" customWidth="1"/>
    <col min="11011" max="11011" width="37.75" style="89" customWidth="1"/>
    <col min="11012" max="11012" width="13" style="89" customWidth="1"/>
    <col min="11013" max="11014" width="10.875" style="89" customWidth="1"/>
    <col min="11015" max="11015" width="13.875" style="89" customWidth="1"/>
    <col min="11016" max="11264" width="9" style="89"/>
    <col min="11265" max="11265" width="27.5" style="89" customWidth="1"/>
    <col min="11266" max="11266" width="33.875" style="89" customWidth="1"/>
    <col min="11267" max="11267" width="37.75" style="89" customWidth="1"/>
    <col min="11268" max="11268" width="13" style="89" customWidth="1"/>
    <col min="11269" max="11270" width="10.875" style="89" customWidth="1"/>
    <col min="11271" max="11271" width="13.875" style="89" customWidth="1"/>
    <col min="11272" max="11520" width="9" style="89"/>
    <col min="11521" max="11521" width="27.5" style="89" customWidth="1"/>
    <col min="11522" max="11522" width="33.875" style="89" customWidth="1"/>
    <col min="11523" max="11523" width="37.75" style="89" customWidth="1"/>
    <col min="11524" max="11524" width="13" style="89" customWidth="1"/>
    <col min="11525" max="11526" width="10.875" style="89" customWidth="1"/>
    <col min="11527" max="11527" width="13.875" style="89" customWidth="1"/>
    <col min="11528" max="11776" width="9" style="89"/>
    <col min="11777" max="11777" width="27.5" style="89" customWidth="1"/>
    <col min="11778" max="11778" width="33.875" style="89" customWidth="1"/>
    <col min="11779" max="11779" width="37.75" style="89" customWidth="1"/>
    <col min="11780" max="11780" width="13" style="89" customWidth="1"/>
    <col min="11781" max="11782" width="10.875" style="89" customWidth="1"/>
    <col min="11783" max="11783" width="13.875" style="89" customWidth="1"/>
    <col min="11784" max="12032" width="9" style="89"/>
    <col min="12033" max="12033" width="27.5" style="89" customWidth="1"/>
    <col min="12034" max="12034" width="33.875" style="89" customWidth="1"/>
    <col min="12035" max="12035" width="37.75" style="89" customWidth="1"/>
    <col min="12036" max="12036" width="13" style="89" customWidth="1"/>
    <col min="12037" max="12038" width="10.875" style="89" customWidth="1"/>
    <col min="12039" max="12039" width="13.875" style="89" customWidth="1"/>
    <col min="12040" max="12288" width="9" style="89"/>
    <col min="12289" max="12289" width="27.5" style="89" customWidth="1"/>
    <col min="12290" max="12290" width="33.875" style="89" customWidth="1"/>
    <col min="12291" max="12291" width="37.75" style="89" customWidth="1"/>
    <col min="12292" max="12292" width="13" style="89" customWidth="1"/>
    <col min="12293" max="12294" width="10.875" style="89" customWidth="1"/>
    <col min="12295" max="12295" width="13.875" style="89" customWidth="1"/>
    <col min="12296" max="12544" width="9" style="89"/>
    <col min="12545" max="12545" width="27.5" style="89" customWidth="1"/>
    <col min="12546" max="12546" width="33.875" style="89" customWidth="1"/>
    <col min="12547" max="12547" width="37.75" style="89" customWidth="1"/>
    <col min="12548" max="12548" width="13" style="89" customWidth="1"/>
    <col min="12549" max="12550" width="10.875" style="89" customWidth="1"/>
    <col min="12551" max="12551" width="13.875" style="89" customWidth="1"/>
    <col min="12552" max="12800" width="9" style="89"/>
    <col min="12801" max="12801" width="27.5" style="89" customWidth="1"/>
    <col min="12802" max="12802" width="33.875" style="89" customWidth="1"/>
    <col min="12803" max="12803" width="37.75" style="89" customWidth="1"/>
    <col min="12804" max="12804" width="13" style="89" customWidth="1"/>
    <col min="12805" max="12806" width="10.875" style="89" customWidth="1"/>
    <col min="12807" max="12807" width="13.875" style="89" customWidth="1"/>
    <col min="12808" max="13056" width="9" style="89"/>
    <col min="13057" max="13057" width="27.5" style="89" customWidth="1"/>
    <col min="13058" max="13058" width="33.875" style="89" customWidth="1"/>
    <col min="13059" max="13059" width="37.75" style="89" customWidth="1"/>
    <col min="13060" max="13060" width="13" style="89" customWidth="1"/>
    <col min="13061" max="13062" width="10.875" style="89" customWidth="1"/>
    <col min="13063" max="13063" width="13.875" style="89" customWidth="1"/>
    <col min="13064" max="13312" width="9" style="89"/>
    <col min="13313" max="13313" width="27.5" style="89" customWidth="1"/>
    <col min="13314" max="13314" width="33.875" style="89" customWidth="1"/>
    <col min="13315" max="13315" width="37.75" style="89" customWidth="1"/>
    <col min="13316" max="13316" width="13" style="89" customWidth="1"/>
    <col min="13317" max="13318" width="10.875" style="89" customWidth="1"/>
    <col min="13319" max="13319" width="13.875" style="89" customWidth="1"/>
    <col min="13320" max="13568" width="9" style="89"/>
    <col min="13569" max="13569" width="27.5" style="89" customWidth="1"/>
    <col min="13570" max="13570" width="33.875" style="89" customWidth="1"/>
    <col min="13571" max="13571" width="37.75" style="89" customWidth="1"/>
    <col min="13572" max="13572" width="13" style="89" customWidth="1"/>
    <col min="13573" max="13574" width="10.875" style="89" customWidth="1"/>
    <col min="13575" max="13575" width="13.875" style="89" customWidth="1"/>
    <col min="13576" max="13824" width="9" style="89"/>
    <col min="13825" max="13825" width="27.5" style="89" customWidth="1"/>
    <col min="13826" max="13826" width="33.875" style="89" customWidth="1"/>
    <col min="13827" max="13827" width="37.75" style="89" customWidth="1"/>
    <col min="13828" max="13828" width="13" style="89" customWidth="1"/>
    <col min="13829" max="13830" width="10.875" style="89" customWidth="1"/>
    <col min="13831" max="13831" width="13.875" style="89" customWidth="1"/>
    <col min="13832" max="14080" width="9" style="89"/>
    <col min="14081" max="14081" width="27.5" style="89" customWidth="1"/>
    <col min="14082" max="14082" width="33.875" style="89" customWidth="1"/>
    <col min="14083" max="14083" width="37.75" style="89" customWidth="1"/>
    <col min="14084" max="14084" width="13" style="89" customWidth="1"/>
    <col min="14085" max="14086" width="10.875" style="89" customWidth="1"/>
    <col min="14087" max="14087" width="13.875" style="89" customWidth="1"/>
    <col min="14088" max="14336" width="9" style="89"/>
    <col min="14337" max="14337" width="27.5" style="89" customWidth="1"/>
    <col min="14338" max="14338" width="33.875" style="89" customWidth="1"/>
    <col min="14339" max="14339" width="37.75" style="89" customWidth="1"/>
    <col min="14340" max="14340" width="13" style="89" customWidth="1"/>
    <col min="14341" max="14342" width="10.875" style="89" customWidth="1"/>
    <col min="14343" max="14343" width="13.875" style="89" customWidth="1"/>
    <col min="14344" max="14592" width="9" style="89"/>
    <col min="14593" max="14593" width="27.5" style="89" customWidth="1"/>
    <col min="14594" max="14594" width="33.875" style="89" customWidth="1"/>
    <col min="14595" max="14595" width="37.75" style="89" customWidth="1"/>
    <col min="14596" max="14596" width="13" style="89" customWidth="1"/>
    <col min="14597" max="14598" width="10.875" style="89" customWidth="1"/>
    <col min="14599" max="14599" width="13.875" style="89" customWidth="1"/>
    <col min="14600" max="14848" width="9" style="89"/>
    <col min="14849" max="14849" width="27.5" style="89" customWidth="1"/>
    <col min="14850" max="14850" width="33.875" style="89" customWidth="1"/>
    <col min="14851" max="14851" width="37.75" style="89" customWidth="1"/>
    <col min="14852" max="14852" width="13" style="89" customWidth="1"/>
    <col min="14853" max="14854" width="10.875" style="89" customWidth="1"/>
    <col min="14855" max="14855" width="13.875" style="89" customWidth="1"/>
    <col min="14856" max="15104" width="9" style="89"/>
    <col min="15105" max="15105" width="27.5" style="89" customWidth="1"/>
    <col min="15106" max="15106" width="33.875" style="89" customWidth="1"/>
    <col min="15107" max="15107" width="37.75" style="89" customWidth="1"/>
    <col min="15108" max="15108" width="13" style="89" customWidth="1"/>
    <col min="15109" max="15110" width="10.875" style="89" customWidth="1"/>
    <col min="15111" max="15111" width="13.875" style="89" customWidth="1"/>
    <col min="15112" max="15360" width="9" style="89"/>
    <col min="15361" max="15361" width="27.5" style="89" customWidth="1"/>
    <col min="15362" max="15362" width="33.875" style="89" customWidth="1"/>
    <col min="15363" max="15363" width="37.75" style="89" customWidth="1"/>
    <col min="15364" max="15364" width="13" style="89" customWidth="1"/>
    <col min="15365" max="15366" width="10.875" style="89" customWidth="1"/>
    <col min="15367" max="15367" width="13.875" style="89" customWidth="1"/>
    <col min="15368" max="15616" width="9" style="89"/>
    <col min="15617" max="15617" width="27.5" style="89" customWidth="1"/>
    <col min="15618" max="15618" width="33.875" style="89" customWidth="1"/>
    <col min="15619" max="15619" width="37.75" style="89" customWidth="1"/>
    <col min="15620" max="15620" width="13" style="89" customWidth="1"/>
    <col min="15621" max="15622" width="10.875" style="89" customWidth="1"/>
    <col min="15623" max="15623" width="13.875" style="89" customWidth="1"/>
    <col min="15624" max="15872" width="9" style="89"/>
    <col min="15873" max="15873" width="27.5" style="89" customWidth="1"/>
    <col min="15874" max="15874" width="33.875" style="89" customWidth="1"/>
    <col min="15875" max="15875" width="37.75" style="89" customWidth="1"/>
    <col min="15876" max="15876" width="13" style="89" customWidth="1"/>
    <col min="15877" max="15878" width="10.875" style="89" customWidth="1"/>
    <col min="15879" max="15879" width="13.875" style="89" customWidth="1"/>
    <col min="15880" max="16128" width="9" style="89"/>
    <col min="16129" max="16129" width="27.5" style="89" customWidth="1"/>
    <col min="16130" max="16130" width="33.875" style="89" customWidth="1"/>
    <col min="16131" max="16131" width="37.75" style="89" customWidth="1"/>
    <col min="16132" max="16132" width="13" style="89" customWidth="1"/>
    <col min="16133" max="16134" width="10.875" style="89" customWidth="1"/>
    <col min="16135" max="16135" width="13.875" style="89" customWidth="1"/>
    <col min="16136" max="16384" width="9" style="89"/>
  </cols>
  <sheetData>
    <row r="1" spans="1:9" x14ac:dyDescent="0.25">
      <c r="D1" s="216" t="s">
        <v>52</v>
      </c>
      <c r="E1" s="216"/>
      <c r="F1" s="216"/>
      <c r="G1" s="216"/>
      <c r="H1" s="105"/>
      <c r="I1" s="105"/>
    </row>
    <row r="2" spans="1:9" ht="34.5" customHeight="1" x14ac:dyDescent="0.25">
      <c r="D2" s="216" t="s">
        <v>168</v>
      </c>
      <c r="E2" s="216"/>
      <c r="F2" s="216"/>
      <c r="G2" s="216"/>
      <c r="H2" s="105"/>
      <c r="I2" s="105"/>
    </row>
    <row r="3" spans="1:9" x14ac:dyDescent="0.25">
      <c r="D3" s="106"/>
      <c r="E3" s="106"/>
      <c r="F3" s="106"/>
      <c r="G3" s="106"/>
      <c r="H3" s="105"/>
      <c r="I3" s="105"/>
    </row>
    <row r="4" spans="1:9" ht="18.75" x14ac:dyDescent="0.25">
      <c r="A4" s="215" t="s">
        <v>0</v>
      </c>
      <c r="B4" s="215"/>
      <c r="C4" s="215"/>
      <c r="D4" s="215"/>
      <c r="E4" s="215"/>
      <c r="F4" s="215"/>
      <c r="G4" s="215"/>
    </row>
    <row r="5" spans="1:9" ht="18.75" x14ac:dyDescent="0.25">
      <c r="A5" s="215" t="s">
        <v>16</v>
      </c>
      <c r="B5" s="215"/>
      <c r="C5" s="215"/>
      <c r="D5" s="215"/>
      <c r="E5" s="215"/>
      <c r="F5" s="215"/>
      <c r="G5" s="215"/>
    </row>
    <row r="6" spans="1:9" ht="18.75" x14ac:dyDescent="0.25">
      <c r="A6" s="215" t="s">
        <v>17</v>
      </c>
      <c r="B6" s="215"/>
      <c r="C6" s="215"/>
      <c r="D6" s="215"/>
      <c r="E6" s="215"/>
      <c r="F6" s="215"/>
      <c r="G6" s="215"/>
    </row>
    <row r="7" spans="1:9" ht="18.75" x14ac:dyDescent="0.25">
      <c r="A7" s="215" t="s">
        <v>18</v>
      </c>
      <c r="B7" s="215"/>
      <c r="C7" s="215"/>
      <c r="D7" s="215"/>
      <c r="E7" s="215"/>
      <c r="F7" s="215"/>
      <c r="G7" s="215"/>
    </row>
    <row r="8" spans="1:9" ht="18.75" x14ac:dyDescent="0.25">
      <c r="A8" s="215" t="s">
        <v>19</v>
      </c>
      <c r="B8" s="215"/>
      <c r="C8" s="215"/>
      <c r="D8" s="215"/>
      <c r="E8" s="215"/>
      <c r="F8" s="215"/>
      <c r="G8" s="215"/>
    </row>
    <row r="9" spans="1:9" ht="18.75" x14ac:dyDescent="0.25">
      <c r="A9" s="215" t="s">
        <v>20</v>
      </c>
      <c r="B9" s="215"/>
      <c r="C9" s="215"/>
      <c r="D9" s="215"/>
      <c r="E9" s="215"/>
      <c r="F9" s="215"/>
      <c r="G9" s="215"/>
    </row>
    <row r="11" spans="1:9" x14ac:dyDescent="0.25">
      <c r="A11" s="224" t="s">
        <v>158</v>
      </c>
      <c r="B11" s="224" t="s">
        <v>159</v>
      </c>
      <c r="C11" s="224" t="s">
        <v>160</v>
      </c>
      <c r="D11" s="227"/>
      <c r="E11" s="227"/>
      <c r="F11" s="227"/>
      <c r="G11" s="227"/>
    </row>
    <row r="12" spans="1:9" ht="31.5" x14ac:dyDescent="0.25">
      <c r="A12" s="224"/>
      <c r="B12" s="224"/>
      <c r="C12" s="224"/>
      <c r="D12" s="91" t="s">
        <v>59</v>
      </c>
      <c r="E12" s="91" t="s">
        <v>80</v>
      </c>
      <c r="F12" s="91" t="s">
        <v>211</v>
      </c>
      <c r="G12" s="92" t="s">
        <v>212</v>
      </c>
    </row>
    <row r="13" spans="1:9" s="109" customFormat="1" x14ac:dyDescent="0.25">
      <c r="A13" s="224" t="s">
        <v>149</v>
      </c>
      <c r="B13" s="224" t="s">
        <v>58</v>
      </c>
      <c r="C13" s="107" t="s">
        <v>14</v>
      </c>
      <c r="D13" s="108">
        <f>SUM(D14:D19)</f>
        <v>23842.623</v>
      </c>
      <c r="E13" s="108">
        <f>SUM(E14:E19)</f>
        <v>12848.928</v>
      </c>
      <c r="F13" s="108">
        <f>SUM(F14:F19)</f>
        <v>12848.928</v>
      </c>
      <c r="G13" s="108">
        <f>SUM(D13:F13)</f>
        <v>49540.478999999999</v>
      </c>
    </row>
    <row r="14" spans="1:9" x14ac:dyDescent="0.25">
      <c r="A14" s="224"/>
      <c r="B14" s="224"/>
      <c r="C14" s="93" t="s">
        <v>5</v>
      </c>
      <c r="D14" s="94"/>
      <c r="E14" s="94"/>
      <c r="F14" s="108"/>
      <c r="G14" s="94"/>
    </row>
    <row r="15" spans="1:9" x14ac:dyDescent="0.25">
      <c r="A15" s="224"/>
      <c r="B15" s="224"/>
      <c r="C15" s="93" t="s">
        <v>161</v>
      </c>
      <c r="D15" s="94">
        <f>D21+D27+D33</f>
        <v>0</v>
      </c>
      <c r="E15" s="94">
        <f t="shared" ref="D15:F19" si="0">E21+E27+E33</f>
        <v>0</v>
      </c>
      <c r="F15" s="94">
        <f t="shared" si="0"/>
        <v>0</v>
      </c>
      <c r="G15" s="108">
        <f t="shared" ref="G15:G38" si="1">SUM(D15:F15)</f>
        <v>0</v>
      </c>
    </row>
    <row r="16" spans="1:9" x14ac:dyDescent="0.25">
      <c r="A16" s="224"/>
      <c r="B16" s="224"/>
      <c r="C16" s="93" t="s">
        <v>162</v>
      </c>
      <c r="D16" s="94">
        <f>D22+D28+D34</f>
        <v>399.4</v>
      </c>
      <c r="E16" s="94">
        <f>E22+E28+E34</f>
        <v>403.4</v>
      </c>
      <c r="F16" s="94">
        <f t="shared" si="0"/>
        <v>403.4</v>
      </c>
      <c r="G16" s="108">
        <f t="shared" si="1"/>
        <v>1206.1999999999998</v>
      </c>
    </row>
    <row r="17" spans="1:7" x14ac:dyDescent="0.25">
      <c r="A17" s="224"/>
      <c r="B17" s="224"/>
      <c r="C17" s="93" t="s">
        <v>15</v>
      </c>
      <c r="D17" s="94">
        <f>D23+D29+D35</f>
        <v>12445.528</v>
      </c>
      <c r="E17" s="94">
        <f>E23+E29+E35</f>
        <v>12445.528</v>
      </c>
      <c r="F17" s="94">
        <f t="shared" si="0"/>
        <v>12445.528</v>
      </c>
      <c r="G17" s="108">
        <f t="shared" si="1"/>
        <v>37336.584000000003</v>
      </c>
    </row>
    <row r="18" spans="1:7" x14ac:dyDescent="0.25">
      <c r="A18" s="224"/>
      <c r="B18" s="224"/>
      <c r="C18" s="93" t="s">
        <v>163</v>
      </c>
      <c r="D18" s="94">
        <f t="shared" si="0"/>
        <v>10997.695</v>
      </c>
      <c r="E18" s="94">
        <f t="shared" si="0"/>
        <v>0</v>
      </c>
      <c r="F18" s="94">
        <f t="shared" si="0"/>
        <v>0</v>
      </c>
      <c r="G18" s="108">
        <f t="shared" si="1"/>
        <v>10997.695</v>
      </c>
    </row>
    <row r="19" spans="1:7" x14ac:dyDescent="0.25">
      <c r="A19" s="224"/>
      <c r="B19" s="224"/>
      <c r="C19" s="93" t="s">
        <v>164</v>
      </c>
      <c r="D19" s="94">
        <f t="shared" si="0"/>
        <v>0</v>
      </c>
      <c r="E19" s="94">
        <f t="shared" si="0"/>
        <v>0</v>
      </c>
      <c r="F19" s="94">
        <f t="shared" si="0"/>
        <v>0</v>
      </c>
      <c r="G19" s="108">
        <f t="shared" si="1"/>
        <v>0</v>
      </c>
    </row>
    <row r="20" spans="1:7" s="109" customFormat="1" x14ac:dyDescent="0.25">
      <c r="A20" s="224"/>
      <c r="B20" s="224"/>
      <c r="C20" s="107" t="s">
        <v>22</v>
      </c>
      <c r="D20" s="108">
        <f>SUM(D21:D25)</f>
        <v>87.438000000000002</v>
      </c>
      <c r="E20" s="108">
        <f>SUM(E21:E25)</f>
        <v>87.438000000000002</v>
      </c>
      <c r="F20" s="108">
        <f>SUM(F21:F25)</f>
        <v>87.438000000000002</v>
      </c>
      <c r="G20" s="108">
        <f t="shared" si="1"/>
        <v>262.31400000000002</v>
      </c>
    </row>
    <row r="21" spans="1:7" x14ac:dyDescent="0.25">
      <c r="A21" s="224"/>
      <c r="B21" s="224"/>
      <c r="C21" s="93" t="s">
        <v>161</v>
      </c>
      <c r="D21" s="94">
        <f t="shared" ref="D21:F25" si="2">D63</f>
        <v>0</v>
      </c>
      <c r="E21" s="94">
        <f t="shared" si="2"/>
        <v>0</v>
      </c>
      <c r="F21" s="94">
        <f t="shared" si="2"/>
        <v>0</v>
      </c>
      <c r="G21" s="108">
        <f t="shared" si="1"/>
        <v>0</v>
      </c>
    </row>
    <row r="22" spans="1:7" x14ac:dyDescent="0.25">
      <c r="A22" s="224"/>
      <c r="B22" s="224"/>
      <c r="C22" s="93" t="s">
        <v>162</v>
      </c>
      <c r="D22" s="94">
        <f t="shared" si="2"/>
        <v>0</v>
      </c>
      <c r="E22" s="94">
        <f t="shared" si="2"/>
        <v>0</v>
      </c>
      <c r="F22" s="94">
        <f t="shared" si="2"/>
        <v>0</v>
      </c>
      <c r="G22" s="108">
        <f t="shared" si="1"/>
        <v>0</v>
      </c>
    </row>
    <row r="23" spans="1:7" x14ac:dyDescent="0.25">
      <c r="A23" s="224"/>
      <c r="B23" s="224"/>
      <c r="C23" s="93" t="s">
        <v>15</v>
      </c>
      <c r="D23" s="94">
        <f t="shared" si="2"/>
        <v>87.438000000000002</v>
      </c>
      <c r="E23" s="94">
        <f t="shared" si="2"/>
        <v>87.438000000000002</v>
      </c>
      <c r="F23" s="94">
        <f t="shared" si="2"/>
        <v>87.438000000000002</v>
      </c>
      <c r="G23" s="108">
        <f t="shared" si="1"/>
        <v>262.31400000000002</v>
      </c>
    </row>
    <row r="24" spans="1:7" x14ac:dyDescent="0.25">
      <c r="A24" s="224"/>
      <c r="B24" s="224"/>
      <c r="C24" s="93" t="s">
        <v>163</v>
      </c>
      <c r="D24" s="94">
        <f t="shared" si="2"/>
        <v>0</v>
      </c>
      <c r="E24" s="94">
        <f t="shared" si="2"/>
        <v>0</v>
      </c>
      <c r="F24" s="94">
        <f t="shared" si="2"/>
        <v>0</v>
      </c>
      <c r="G24" s="108">
        <f t="shared" si="1"/>
        <v>0</v>
      </c>
    </row>
    <row r="25" spans="1:7" x14ac:dyDescent="0.25">
      <c r="A25" s="224"/>
      <c r="B25" s="224"/>
      <c r="C25" s="93" t="s">
        <v>164</v>
      </c>
      <c r="D25" s="94">
        <f t="shared" si="2"/>
        <v>0</v>
      </c>
      <c r="E25" s="94">
        <f t="shared" si="2"/>
        <v>0</v>
      </c>
      <c r="F25" s="94">
        <f t="shared" si="2"/>
        <v>0</v>
      </c>
      <c r="G25" s="108">
        <f t="shared" si="1"/>
        <v>0</v>
      </c>
    </row>
    <row r="26" spans="1:7" s="109" customFormat="1" x14ac:dyDescent="0.25">
      <c r="A26" s="224"/>
      <c r="B26" s="224"/>
      <c r="C26" s="107" t="s">
        <v>113</v>
      </c>
      <c r="D26" s="108">
        <f>SUM(D27:D31)</f>
        <v>323.26</v>
      </c>
      <c r="E26" s="108">
        <f>SUM(E27:E31)</f>
        <v>323.26</v>
      </c>
      <c r="F26" s="108">
        <f>SUM(F27:F31)</f>
        <v>323.26</v>
      </c>
      <c r="G26" s="108">
        <f t="shared" si="1"/>
        <v>969.78</v>
      </c>
    </row>
    <row r="27" spans="1:7" x14ac:dyDescent="0.25">
      <c r="A27" s="224"/>
      <c r="B27" s="224"/>
      <c r="C27" s="93" t="s">
        <v>161</v>
      </c>
      <c r="D27" s="94">
        <f>D47</f>
        <v>0</v>
      </c>
      <c r="E27" s="94">
        <f t="shared" ref="E27:F27" si="3">E47</f>
        <v>0</v>
      </c>
      <c r="F27" s="94">
        <f t="shared" si="3"/>
        <v>0</v>
      </c>
      <c r="G27" s="108">
        <f t="shared" si="1"/>
        <v>0</v>
      </c>
    </row>
    <row r="28" spans="1:7" x14ac:dyDescent="0.25">
      <c r="A28" s="224"/>
      <c r="B28" s="224"/>
      <c r="C28" s="93" t="s">
        <v>162</v>
      </c>
      <c r="D28" s="94">
        <f t="shared" ref="D28:F28" si="4">D48</f>
        <v>0</v>
      </c>
      <c r="E28" s="94">
        <f t="shared" si="4"/>
        <v>0</v>
      </c>
      <c r="F28" s="94">
        <f t="shared" si="4"/>
        <v>0</v>
      </c>
      <c r="G28" s="108">
        <f t="shared" si="1"/>
        <v>0</v>
      </c>
    </row>
    <row r="29" spans="1:7" x14ac:dyDescent="0.25">
      <c r="A29" s="224"/>
      <c r="B29" s="224"/>
      <c r="C29" s="93" t="s">
        <v>15</v>
      </c>
      <c r="D29" s="94">
        <f>D49</f>
        <v>323.26</v>
      </c>
      <c r="E29" s="94">
        <f t="shared" ref="E29:F29" si="5">E49</f>
        <v>323.26</v>
      </c>
      <c r="F29" s="94">
        <f t="shared" si="5"/>
        <v>323.26</v>
      </c>
      <c r="G29" s="108">
        <f t="shared" si="1"/>
        <v>969.78</v>
      </c>
    </row>
    <row r="30" spans="1:7" x14ac:dyDescent="0.25">
      <c r="A30" s="224"/>
      <c r="B30" s="224"/>
      <c r="C30" s="93" t="s">
        <v>163</v>
      </c>
      <c r="D30" s="94">
        <f>D50</f>
        <v>0</v>
      </c>
      <c r="E30" s="94">
        <f t="shared" ref="E30:F30" si="6">E50</f>
        <v>0</v>
      </c>
      <c r="F30" s="94">
        <f t="shared" si="6"/>
        <v>0</v>
      </c>
      <c r="G30" s="108">
        <f t="shared" si="1"/>
        <v>0</v>
      </c>
    </row>
    <row r="31" spans="1:7" x14ac:dyDescent="0.25">
      <c r="A31" s="224"/>
      <c r="B31" s="224"/>
      <c r="C31" s="93" t="s">
        <v>164</v>
      </c>
      <c r="D31" s="94">
        <f t="shared" ref="D31:F31" si="7">D51</f>
        <v>0</v>
      </c>
      <c r="E31" s="94">
        <f t="shared" si="7"/>
        <v>0</v>
      </c>
      <c r="F31" s="94">
        <f t="shared" si="7"/>
        <v>0</v>
      </c>
      <c r="G31" s="108">
        <f t="shared" si="1"/>
        <v>0</v>
      </c>
    </row>
    <row r="32" spans="1:7" s="109" customFormat="1" x14ac:dyDescent="0.25">
      <c r="A32" s="224"/>
      <c r="B32" s="224"/>
      <c r="C32" s="107" t="s">
        <v>87</v>
      </c>
      <c r="D32" s="108">
        <f>SUM(D33:D37)</f>
        <v>23431.924999999999</v>
      </c>
      <c r="E32" s="108">
        <f>SUM(E33:E37)</f>
        <v>12438.23</v>
      </c>
      <c r="F32" s="108">
        <f>SUM(F33:F37)</f>
        <v>12438.23</v>
      </c>
      <c r="G32" s="108">
        <f t="shared" si="1"/>
        <v>48308.384999999995</v>
      </c>
    </row>
    <row r="33" spans="1:7" x14ac:dyDescent="0.25">
      <c r="A33" s="224"/>
      <c r="B33" s="224"/>
      <c r="C33" s="93" t="s">
        <v>161</v>
      </c>
      <c r="D33" s="94">
        <f>D41+D55+D71</f>
        <v>0</v>
      </c>
      <c r="E33" s="94">
        <f t="shared" ref="E33:F33" si="8">E41+E55+E71</f>
        <v>0</v>
      </c>
      <c r="F33" s="94">
        <f t="shared" si="8"/>
        <v>0</v>
      </c>
      <c r="G33" s="108">
        <f t="shared" si="1"/>
        <v>0</v>
      </c>
    </row>
    <row r="34" spans="1:7" x14ac:dyDescent="0.25">
      <c r="A34" s="224"/>
      <c r="B34" s="224"/>
      <c r="C34" s="93" t="s">
        <v>162</v>
      </c>
      <c r="D34" s="94">
        <f>D42+D56+D72</f>
        <v>399.4</v>
      </c>
      <c r="E34" s="94">
        <f t="shared" ref="E34:F34" si="9">E42+E56+E72</f>
        <v>403.4</v>
      </c>
      <c r="F34" s="94">
        <f t="shared" si="9"/>
        <v>403.4</v>
      </c>
      <c r="G34" s="108">
        <f t="shared" si="1"/>
        <v>1206.1999999999998</v>
      </c>
    </row>
    <row r="35" spans="1:7" x14ac:dyDescent="0.25">
      <c r="A35" s="224"/>
      <c r="B35" s="224"/>
      <c r="C35" s="93" t="s">
        <v>15</v>
      </c>
      <c r="D35" s="94">
        <f>D43+D57+D73</f>
        <v>12034.83</v>
      </c>
      <c r="E35" s="94">
        <f t="shared" ref="E35:F35" si="10">E43+E57+E73</f>
        <v>12034.83</v>
      </c>
      <c r="F35" s="94">
        <f t="shared" si="10"/>
        <v>12034.83</v>
      </c>
      <c r="G35" s="108">
        <f t="shared" si="1"/>
        <v>36104.49</v>
      </c>
    </row>
    <row r="36" spans="1:7" x14ac:dyDescent="0.25">
      <c r="A36" s="224"/>
      <c r="B36" s="224"/>
      <c r="C36" s="93" t="s">
        <v>163</v>
      </c>
      <c r="D36" s="94">
        <f t="shared" ref="D36:F36" si="11">D44+D58+D74</f>
        <v>10997.695</v>
      </c>
      <c r="E36" s="94">
        <f t="shared" si="11"/>
        <v>0</v>
      </c>
      <c r="F36" s="94">
        <f t="shared" si="11"/>
        <v>0</v>
      </c>
      <c r="G36" s="108">
        <f t="shared" si="1"/>
        <v>10997.695</v>
      </c>
    </row>
    <row r="37" spans="1:7" x14ac:dyDescent="0.25">
      <c r="A37" s="224"/>
      <c r="B37" s="224"/>
      <c r="C37" s="93" t="s">
        <v>164</v>
      </c>
      <c r="D37" s="94">
        <f t="shared" ref="D37:F37" si="12">D45+D59+D75</f>
        <v>0</v>
      </c>
      <c r="E37" s="94">
        <f t="shared" si="12"/>
        <v>0</v>
      </c>
      <c r="F37" s="94">
        <f t="shared" si="12"/>
        <v>0</v>
      </c>
      <c r="G37" s="108">
        <f t="shared" si="1"/>
        <v>0</v>
      </c>
    </row>
    <row r="38" spans="1:7" x14ac:dyDescent="0.25">
      <c r="A38" s="224" t="s">
        <v>3</v>
      </c>
      <c r="B38" s="224" t="s">
        <v>37</v>
      </c>
      <c r="C38" s="107" t="s">
        <v>14</v>
      </c>
      <c r="D38" s="108">
        <f>D40+D46</f>
        <v>23345.184999999998</v>
      </c>
      <c r="E38" s="108">
        <f t="shared" ref="E38:F38" si="13">E40+E46</f>
        <v>12351.49</v>
      </c>
      <c r="F38" s="108">
        <f t="shared" si="13"/>
        <v>12351.49</v>
      </c>
      <c r="G38" s="108">
        <f t="shared" si="1"/>
        <v>48048.164999999994</v>
      </c>
    </row>
    <row r="39" spans="1:7" x14ac:dyDescent="0.25">
      <c r="A39" s="224"/>
      <c r="B39" s="224"/>
      <c r="C39" s="93" t="s">
        <v>5</v>
      </c>
      <c r="D39" s="94"/>
      <c r="E39" s="94"/>
      <c r="F39" s="108"/>
      <c r="G39" s="108"/>
    </row>
    <row r="40" spans="1:7" x14ac:dyDescent="0.25">
      <c r="A40" s="224"/>
      <c r="B40" s="224"/>
      <c r="C40" s="107" t="s">
        <v>87</v>
      </c>
      <c r="D40" s="108">
        <f>SUM(D41:D45)</f>
        <v>23021.924999999999</v>
      </c>
      <c r="E40" s="108">
        <f>SUM(E41:E45)</f>
        <v>12028.23</v>
      </c>
      <c r="F40" s="108">
        <f>SUM(F41:F43)</f>
        <v>12028.23</v>
      </c>
      <c r="G40" s="108">
        <f t="shared" ref="G40:G45" si="14">SUM(D40:F40)</f>
        <v>47078.384999999995</v>
      </c>
    </row>
    <row r="41" spans="1:7" x14ac:dyDescent="0.25">
      <c r="A41" s="224"/>
      <c r="B41" s="224"/>
      <c r="C41" s="93" t="s">
        <v>161</v>
      </c>
      <c r="D41" s="94">
        <v>0</v>
      </c>
      <c r="E41" s="94">
        <v>0</v>
      </c>
      <c r="F41" s="94">
        <v>0</v>
      </c>
      <c r="G41" s="108">
        <f t="shared" si="14"/>
        <v>0</v>
      </c>
    </row>
    <row r="42" spans="1:7" x14ac:dyDescent="0.25">
      <c r="A42" s="224"/>
      <c r="B42" s="224"/>
      <c r="C42" s="93" t="s">
        <v>162</v>
      </c>
      <c r="D42" s="94">
        <v>399.4</v>
      </c>
      <c r="E42" s="94">
        <v>403.4</v>
      </c>
      <c r="F42" s="94">
        <v>403.4</v>
      </c>
      <c r="G42" s="108">
        <f t="shared" si="14"/>
        <v>1206.1999999999998</v>
      </c>
    </row>
    <row r="43" spans="1:7" x14ac:dyDescent="0.25">
      <c r="A43" s="224"/>
      <c r="B43" s="224"/>
      <c r="C43" s="93" t="s">
        <v>15</v>
      </c>
      <c r="D43" s="94">
        <v>11624.83</v>
      </c>
      <c r="E43" s="94">
        <f>D43</f>
        <v>11624.83</v>
      </c>
      <c r="F43" s="94">
        <f>E43</f>
        <v>11624.83</v>
      </c>
      <c r="G43" s="108">
        <f t="shared" si="14"/>
        <v>34874.49</v>
      </c>
    </row>
    <row r="44" spans="1:7" x14ac:dyDescent="0.25">
      <c r="A44" s="224"/>
      <c r="B44" s="224"/>
      <c r="C44" s="93" t="s">
        <v>165</v>
      </c>
      <c r="D44" s="94">
        <v>10997.695</v>
      </c>
      <c r="E44" s="94">
        <v>0</v>
      </c>
      <c r="F44" s="94">
        <v>0</v>
      </c>
      <c r="G44" s="108">
        <f t="shared" si="14"/>
        <v>10997.695</v>
      </c>
    </row>
    <row r="45" spans="1:7" x14ac:dyDescent="0.25">
      <c r="A45" s="224"/>
      <c r="B45" s="224"/>
      <c r="C45" s="93" t="s">
        <v>164</v>
      </c>
      <c r="D45" s="94">
        <v>0</v>
      </c>
      <c r="E45" s="94">
        <v>0</v>
      </c>
      <c r="F45" s="94">
        <v>0</v>
      </c>
      <c r="G45" s="108">
        <f t="shared" si="14"/>
        <v>0</v>
      </c>
    </row>
    <row r="46" spans="1:7" x14ac:dyDescent="0.25">
      <c r="A46" s="224"/>
      <c r="B46" s="224"/>
      <c r="C46" s="107" t="s">
        <v>113</v>
      </c>
      <c r="D46" s="108">
        <f>SUM(D47:D51)</f>
        <v>323.26</v>
      </c>
      <c r="E46" s="108">
        <f>SUM(E47:E51)</f>
        <v>323.26</v>
      </c>
      <c r="F46" s="108">
        <f>SUM(F47:F49)</f>
        <v>323.26</v>
      </c>
      <c r="G46" s="108">
        <f t="shared" ref="G46:G52" si="15">SUM(D46:F46)</f>
        <v>969.78</v>
      </c>
    </row>
    <row r="47" spans="1:7" x14ac:dyDescent="0.25">
      <c r="A47" s="224"/>
      <c r="B47" s="224"/>
      <c r="C47" s="93" t="s">
        <v>161</v>
      </c>
      <c r="D47" s="94">
        <v>0</v>
      </c>
      <c r="E47" s="94">
        <v>0</v>
      </c>
      <c r="F47" s="94">
        <v>0</v>
      </c>
      <c r="G47" s="108">
        <f t="shared" si="15"/>
        <v>0</v>
      </c>
    </row>
    <row r="48" spans="1:7" x14ac:dyDescent="0.25">
      <c r="A48" s="224"/>
      <c r="B48" s="224"/>
      <c r="C48" s="93" t="s">
        <v>162</v>
      </c>
      <c r="D48" s="94">
        <v>0</v>
      </c>
      <c r="E48" s="94">
        <v>0</v>
      </c>
      <c r="F48" s="94">
        <v>0</v>
      </c>
      <c r="G48" s="108">
        <f t="shared" si="15"/>
        <v>0</v>
      </c>
    </row>
    <row r="49" spans="1:7" x14ac:dyDescent="0.25">
      <c r="A49" s="224"/>
      <c r="B49" s="224"/>
      <c r="C49" s="93" t="s">
        <v>15</v>
      </c>
      <c r="D49" s="94">
        <v>323.26</v>
      </c>
      <c r="E49" s="94">
        <v>323.26</v>
      </c>
      <c r="F49" s="94">
        <v>323.26</v>
      </c>
      <c r="G49" s="108">
        <f t="shared" si="15"/>
        <v>969.78</v>
      </c>
    </row>
    <row r="50" spans="1:7" x14ac:dyDescent="0.25">
      <c r="A50" s="224"/>
      <c r="B50" s="224"/>
      <c r="C50" s="93" t="s">
        <v>165</v>
      </c>
      <c r="D50" s="94">
        <v>0</v>
      </c>
      <c r="E50" s="94">
        <v>0</v>
      </c>
      <c r="F50" s="94">
        <v>0</v>
      </c>
      <c r="G50" s="108">
        <f t="shared" si="15"/>
        <v>0</v>
      </c>
    </row>
    <row r="51" spans="1:7" x14ac:dyDescent="0.25">
      <c r="A51" s="224"/>
      <c r="B51" s="224"/>
      <c r="C51" s="93" t="s">
        <v>164</v>
      </c>
      <c r="D51" s="94">
        <v>0</v>
      </c>
      <c r="E51" s="94">
        <v>0</v>
      </c>
      <c r="F51" s="94">
        <v>0</v>
      </c>
      <c r="G51" s="108">
        <f t="shared" si="15"/>
        <v>0</v>
      </c>
    </row>
    <row r="52" spans="1:7" x14ac:dyDescent="0.25">
      <c r="A52" s="224" t="s">
        <v>24</v>
      </c>
      <c r="B52" s="224" t="s">
        <v>39</v>
      </c>
      <c r="C52" s="107" t="s">
        <v>14</v>
      </c>
      <c r="D52" s="108">
        <f>D54</f>
        <v>400</v>
      </c>
      <c r="E52" s="108">
        <f>E54</f>
        <v>400</v>
      </c>
      <c r="F52" s="108">
        <f>F54</f>
        <v>400</v>
      </c>
      <c r="G52" s="108">
        <f t="shared" si="15"/>
        <v>1200</v>
      </c>
    </row>
    <row r="53" spans="1:7" x14ac:dyDescent="0.25">
      <c r="A53" s="224"/>
      <c r="B53" s="224"/>
      <c r="C53" s="93" t="s">
        <v>5</v>
      </c>
      <c r="D53" s="94"/>
      <c r="E53" s="94"/>
      <c r="F53" s="108"/>
      <c r="G53" s="108"/>
    </row>
    <row r="54" spans="1:7" x14ac:dyDescent="0.25">
      <c r="A54" s="224"/>
      <c r="B54" s="224"/>
      <c r="C54" s="107" t="s">
        <v>87</v>
      </c>
      <c r="D54" s="108">
        <f>SUM(D55:D59)</f>
        <v>400</v>
      </c>
      <c r="E54" s="108">
        <f>SUM(E55:E59)</f>
        <v>400</v>
      </c>
      <c r="F54" s="108">
        <f>SUM(F55:F57)</f>
        <v>400</v>
      </c>
      <c r="G54" s="108">
        <f t="shared" ref="G54:G60" si="16">SUM(D54:F54)</f>
        <v>1200</v>
      </c>
    </row>
    <row r="55" spans="1:7" x14ac:dyDescent="0.25">
      <c r="A55" s="224"/>
      <c r="B55" s="224"/>
      <c r="C55" s="93" t="s">
        <v>161</v>
      </c>
      <c r="D55" s="94">
        <v>0</v>
      </c>
      <c r="E55" s="94">
        <v>0</v>
      </c>
      <c r="F55" s="94">
        <v>0</v>
      </c>
      <c r="G55" s="108">
        <f t="shared" si="16"/>
        <v>0</v>
      </c>
    </row>
    <row r="56" spans="1:7" x14ac:dyDescent="0.25">
      <c r="A56" s="224"/>
      <c r="B56" s="224"/>
      <c r="C56" s="93" t="s">
        <v>162</v>
      </c>
      <c r="D56" s="94">
        <v>0</v>
      </c>
      <c r="E56" s="94">
        <v>0</v>
      </c>
      <c r="F56" s="94">
        <v>0</v>
      </c>
      <c r="G56" s="108">
        <f t="shared" si="16"/>
        <v>0</v>
      </c>
    </row>
    <row r="57" spans="1:7" x14ac:dyDescent="0.25">
      <c r="A57" s="224"/>
      <c r="B57" s="224"/>
      <c r="C57" s="93" t="s">
        <v>15</v>
      </c>
      <c r="D57" s="94">
        <v>400</v>
      </c>
      <c r="E57" s="94">
        <v>400</v>
      </c>
      <c r="F57" s="94">
        <v>400</v>
      </c>
      <c r="G57" s="108">
        <f t="shared" si="16"/>
        <v>1200</v>
      </c>
    </row>
    <row r="58" spans="1:7" x14ac:dyDescent="0.25">
      <c r="A58" s="224"/>
      <c r="B58" s="224"/>
      <c r="C58" s="93" t="s">
        <v>165</v>
      </c>
      <c r="D58" s="94">
        <v>0</v>
      </c>
      <c r="E58" s="94">
        <v>0</v>
      </c>
      <c r="F58" s="94">
        <v>0</v>
      </c>
      <c r="G58" s="108">
        <f t="shared" si="16"/>
        <v>0</v>
      </c>
    </row>
    <row r="59" spans="1:7" x14ac:dyDescent="0.25">
      <c r="A59" s="224"/>
      <c r="B59" s="224"/>
      <c r="C59" s="93" t="s">
        <v>164</v>
      </c>
      <c r="D59" s="94">
        <v>0</v>
      </c>
      <c r="E59" s="94">
        <v>0</v>
      </c>
      <c r="F59" s="94">
        <v>0</v>
      </c>
      <c r="G59" s="108">
        <f t="shared" si="16"/>
        <v>0</v>
      </c>
    </row>
    <row r="60" spans="1:7" x14ac:dyDescent="0.25">
      <c r="A60" s="224" t="s">
        <v>33</v>
      </c>
      <c r="B60" s="224" t="s">
        <v>35</v>
      </c>
      <c r="C60" s="107" t="s">
        <v>14</v>
      </c>
      <c r="D60" s="108">
        <f>D62</f>
        <v>87.438000000000002</v>
      </c>
      <c r="E60" s="108">
        <f>E62</f>
        <v>87.438000000000002</v>
      </c>
      <c r="F60" s="108">
        <f>E60</f>
        <v>87.438000000000002</v>
      </c>
      <c r="G60" s="108">
        <f t="shared" si="16"/>
        <v>262.31400000000002</v>
      </c>
    </row>
    <row r="61" spans="1:7" x14ac:dyDescent="0.25">
      <c r="A61" s="224"/>
      <c r="B61" s="224"/>
      <c r="C61" s="93" t="s">
        <v>5</v>
      </c>
      <c r="D61" s="94"/>
      <c r="E61" s="94"/>
      <c r="F61" s="108"/>
      <c r="G61" s="108"/>
    </row>
    <row r="62" spans="1:7" x14ac:dyDescent="0.25">
      <c r="A62" s="224"/>
      <c r="B62" s="224"/>
      <c r="C62" s="107" t="s">
        <v>22</v>
      </c>
      <c r="D62" s="108">
        <f>SUM(D63:D67)</f>
        <v>87.438000000000002</v>
      </c>
      <c r="E62" s="108">
        <f>SUM(E63:E67)</f>
        <v>87.438000000000002</v>
      </c>
      <c r="F62" s="108">
        <f>E62</f>
        <v>87.438000000000002</v>
      </c>
      <c r="G62" s="108">
        <f t="shared" ref="G62:G68" si="17">SUM(D62:F62)</f>
        <v>262.31400000000002</v>
      </c>
    </row>
    <row r="63" spans="1:7" x14ac:dyDescent="0.25">
      <c r="A63" s="224"/>
      <c r="B63" s="224"/>
      <c r="C63" s="93" t="s">
        <v>161</v>
      </c>
      <c r="D63" s="94">
        <v>0</v>
      </c>
      <c r="E63" s="94">
        <v>0</v>
      </c>
      <c r="F63" s="94">
        <v>0</v>
      </c>
      <c r="G63" s="108">
        <f t="shared" si="17"/>
        <v>0</v>
      </c>
    </row>
    <row r="64" spans="1:7" x14ac:dyDescent="0.25">
      <c r="A64" s="224"/>
      <c r="B64" s="224"/>
      <c r="C64" s="93" t="s">
        <v>162</v>
      </c>
      <c r="D64" s="94">
        <v>0</v>
      </c>
      <c r="E64" s="94">
        <v>0</v>
      </c>
      <c r="F64" s="94">
        <v>0</v>
      </c>
      <c r="G64" s="108">
        <f t="shared" si="17"/>
        <v>0</v>
      </c>
    </row>
    <row r="65" spans="1:31" x14ac:dyDescent="0.25">
      <c r="A65" s="224"/>
      <c r="B65" s="224"/>
      <c r="C65" s="93" t="s">
        <v>15</v>
      </c>
      <c r="D65" s="94">
        <v>87.438000000000002</v>
      </c>
      <c r="E65" s="94">
        <v>87.438000000000002</v>
      </c>
      <c r="F65" s="94">
        <v>87.438000000000002</v>
      </c>
      <c r="G65" s="108">
        <f t="shared" si="17"/>
        <v>262.31400000000002</v>
      </c>
    </row>
    <row r="66" spans="1:31" x14ac:dyDescent="0.25">
      <c r="A66" s="224"/>
      <c r="B66" s="224"/>
      <c r="C66" s="93" t="s">
        <v>165</v>
      </c>
      <c r="D66" s="94">
        <v>0</v>
      </c>
      <c r="E66" s="94">
        <v>0</v>
      </c>
      <c r="F66" s="94">
        <v>0</v>
      </c>
      <c r="G66" s="108">
        <f t="shared" si="17"/>
        <v>0</v>
      </c>
    </row>
    <row r="67" spans="1:31" x14ac:dyDescent="0.25">
      <c r="A67" s="224"/>
      <c r="B67" s="224"/>
      <c r="C67" s="93" t="s">
        <v>164</v>
      </c>
      <c r="D67" s="94">
        <v>0</v>
      </c>
      <c r="E67" s="94">
        <v>0</v>
      </c>
      <c r="F67" s="94">
        <v>0</v>
      </c>
      <c r="G67" s="108">
        <f t="shared" si="17"/>
        <v>0</v>
      </c>
    </row>
    <row r="68" spans="1:31" x14ac:dyDescent="0.25">
      <c r="A68" s="224" t="s">
        <v>34</v>
      </c>
      <c r="B68" s="224" t="s">
        <v>36</v>
      </c>
      <c r="C68" s="107" t="s">
        <v>14</v>
      </c>
      <c r="D68" s="108">
        <f>D70</f>
        <v>10</v>
      </c>
      <c r="E68" s="108">
        <f t="shared" ref="E68:F68" si="18">E70</f>
        <v>10</v>
      </c>
      <c r="F68" s="108">
        <f t="shared" si="18"/>
        <v>10</v>
      </c>
      <c r="G68" s="108">
        <f t="shared" si="17"/>
        <v>30</v>
      </c>
    </row>
    <row r="69" spans="1:31" x14ac:dyDescent="0.25">
      <c r="A69" s="224"/>
      <c r="B69" s="224"/>
      <c r="C69" s="93" t="s">
        <v>5</v>
      </c>
      <c r="D69" s="94"/>
      <c r="E69" s="94"/>
      <c r="F69" s="108"/>
      <c r="G69" s="108"/>
    </row>
    <row r="70" spans="1:31" x14ac:dyDescent="0.25">
      <c r="A70" s="224"/>
      <c r="B70" s="224"/>
      <c r="C70" s="107" t="s">
        <v>87</v>
      </c>
      <c r="D70" s="108">
        <f>SUM(D71:D75)</f>
        <v>10</v>
      </c>
      <c r="E70" s="108">
        <f>SUM(E71:E75)</f>
        <v>10</v>
      </c>
      <c r="F70" s="108">
        <f>SUM(F71:F75)</f>
        <v>10</v>
      </c>
      <c r="G70" s="108">
        <f t="shared" ref="G70:G75" si="19">SUM(D70:F70)</f>
        <v>30</v>
      </c>
    </row>
    <row r="71" spans="1:31" x14ac:dyDescent="0.25">
      <c r="A71" s="224"/>
      <c r="B71" s="224"/>
      <c r="C71" s="93" t="s">
        <v>161</v>
      </c>
      <c r="D71" s="94">
        <v>0</v>
      </c>
      <c r="E71" s="94">
        <v>0</v>
      </c>
      <c r="F71" s="94">
        <v>0</v>
      </c>
      <c r="G71" s="108">
        <f t="shared" si="19"/>
        <v>0</v>
      </c>
    </row>
    <row r="72" spans="1:31" x14ac:dyDescent="0.25">
      <c r="A72" s="224"/>
      <c r="B72" s="224"/>
      <c r="C72" s="93" t="s">
        <v>162</v>
      </c>
      <c r="D72" s="94">
        <v>0</v>
      </c>
      <c r="E72" s="94">
        <v>0</v>
      </c>
      <c r="F72" s="94">
        <v>0</v>
      </c>
      <c r="G72" s="108">
        <f t="shared" si="19"/>
        <v>0</v>
      </c>
    </row>
    <row r="73" spans="1:31" x14ac:dyDescent="0.25">
      <c r="A73" s="224"/>
      <c r="B73" s="224"/>
      <c r="C73" s="93" t="s">
        <v>15</v>
      </c>
      <c r="D73" s="94">
        <v>10</v>
      </c>
      <c r="E73" s="94">
        <v>10</v>
      </c>
      <c r="F73" s="94">
        <v>10</v>
      </c>
      <c r="G73" s="108">
        <f t="shared" si="19"/>
        <v>30</v>
      </c>
    </row>
    <row r="74" spans="1:31" x14ac:dyDescent="0.25">
      <c r="A74" s="224"/>
      <c r="B74" s="224"/>
      <c r="C74" s="93" t="s">
        <v>165</v>
      </c>
      <c r="D74" s="94">
        <v>0</v>
      </c>
      <c r="E74" s="94">
        <v>0</v>
      </c>
      <c r="F74" s="94">
        <v>0</v>
      </c>
      <c r="G74" s="108">
        <f t="shared" si="19"/>
        <v>0</v>
      </c>
    </row>
    <row r="75" spans="1:31" x14ac:dyDescent="0.25">
      <c r="A75" s="224"/>
      <c r="B75" s="224"/>
      <c r="C75" s="93" t="s">
        <v>164</v>
      </c>
      <c r="D75" s="94">
        <v>0</v>
      </c>
      <c r="E75" s="94">
        <v>0</v>
      </c>
      <c r="F75" s="94">
        <v>0</v>
      </c>
      <c r="G75" s="108">
        <f t="shared" si="19"/>
        <v>0</v>
      </c>
    </row>
    <row r="76" spans="1:31" x14ac:dyDescent="0.25">
      <c r="A76" s="110"/>
      <c r="B76" s="110"/>
      <c r="C76" s="111"/>
      <c r="D76" s="112"/>
      <c r="E76" s="112"/>
      <c r="F76" s="112"/>
      <c r="G76" s="112"/>
    </row>
    <row r="77" spans="1:31" hidden="1" x14ac:dyDescent="0.25">
      <c r="A77" s="102" t="s">
        <v>152</v>
      </c>
      <c r="C77" s="113"/>
      <c r="E77" s="230" t="s">
        <v>166</v>
      </c>
      <c r="F77" s="230"/>
      <c r="G77" s="230"/>
    </row>
    <row r="78" spans="1:31" hidden="1" x14ac:dyDescent="0.25">
      <c r="C78" s="89" t="s">
        <v>153</v>
      </c>
      <c r="E78" s="231" t="s">
        <v>167</v>
      </c>
      <c r="F78" s="231"/>
      <c r="G78" s="231"/>
    </row>
    <row r="79" spans="1:31" s="83" customFormat="1" x14ac:dyDescent="0.25">
      <c r="A79" s="89"/>
      <c r="B79" s="89"/>
      <c r="C79" s="89"/>
      <c r="D79" s="98"/>
      <c r="E79" s="98"/>
      <c r="F79" s="98"/>
      <c r="G79" s="98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</row>
    <row r="80" spans="1:31" s="83" customFormat="1" x14ac:dyDescent="0.25">
      <c r="A80" s="114"/>
      <c r="B80" s="114"/>
      <c r="C80" s="114"/>
      <c r="D80" s="98"/>
      <c r="E80" s="98"/>
      <c r="F80" s="98"/>
      <c r="G80" s="98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</row>
    <row r="81" spans="1:31" s="83" customFormat="1" x14ac:dyDescent="0.25">
      <c r="A81" s="228"/>
      <c r="B81" s="228"/>
      <c r="C81" s="228"/>
      <c r="D81" s="98"/>
      <c r="E81" s="98"/>
      <c r="F81" s="98"/>
      <c r="G81" s="98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</row>
    <row r="82" spans="1:31" s="83" customFormat="1" ht="15.75" customHeight="1" x14ac:dyDescent="0.25">
      <c r="A82" s="228"/>
      <c r="B82" s="228"/>
      <c r="C82" s="228"/>
      <c r="D82" s="98"/>
      <c r="E82" s="98"/>
      <c r="F82" s="98"/>
      <c r="G82" s="98"/>
      <c r="H82" s="229"/>
      <c r="I82" s="22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</row>
    <row r="83" spans="1:31" s="83" customFormat="1" x14ac:dyDescent="0.25">
      <c r="A83" s="115"/>
      <c r="B83" s="114"/>
      <c r="C83" s="114"/>
      <c r="D83" s="98"/>
      <c r="E83" s="98"/>
      <c r="F83" s="98"/>
      <c r="G83" s="98"/>
      <c r="H83" s="229"/>
      <c r="I83" s="22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</row>
    <row r="84" spans="1:31" s="83" customFormat="1" x14ac:dyDescent="0.25">
      <c r="A84" s="114"/>
      <c r="B84" s="114"/>
      <c r="C84" s="114"/>
      <c r="D84" s="98"/>
      <c r="E84" s="98"/>
      <c r="F84" s="98"/>
      <c r="G84" s="98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</row>
  </sheetData>
  <mergeCells count="28">
    <mergeCell ref="A81:C81"/>
    <mergeCell ref="A82:C82"/>
    <mergeCell ref="H82:I82"/>
    <mergeCell ref="H83:I83"/>
    <mergeCell ref="A60:A67"/>
    <mergeCell ref="B60:B67"/>
    <mergeCell ref="A68:A75"/>
    <mergeCell ref="B68:B75"/>
    <mergeCell ref="E77:G77"/>
    <mergeCell ref="E78:G78"/>
    <mergeCell ref="A13:A37"/>
    <mergeCell ref="B13:B37"/>
    <mergeCell ref="A38:A51"/>
    <mergeCell ref="B38:B51"/>
    <mergeCell ref="A52:A59"/>
    <mergeCell ref="B52:B59"/>
    <mergeCell ref="A8:G8"/>
    <mergeCell ref="A9:G9"/>
    <mergeCell ref="A11:A12"/>
    <mergeCell ref="B11:B12"/>
    <mergeCell ref="C11:C12"/>
    <mergeCell ref="D11:G11"/>
    <mergeCell ref="A7:G7"/>
    <mergeCell ref="D1:G1"/>
    <mergeCell ref="D2:G2"/>
    <mergeCell ref="A4:G4"/>
    <mergeCell ref="A5:G5"/>
    <mergeCell ref="A6:G6"/>
  </mergeCells>
  <pageMargins left="1.1811023622047245" right="0.23622047244094491" top="0.74803149606299213" bottom="0.74803149606299213" header="0.31496062992125984" footer="0.31496062992125984"/>
  <pageSetup paperSize="9" scale="55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view="pageBreakPreview" zoomScale="75" zoomScaleNormal="70" zoomScaleSheetLayoutView="75" workbookViewId="0">
      <selection activeCell="H12" sqref="H12"/>
    </sheetView>
  </sheetViews>
  <sheetFormatPr defaultColWidth="9" defaultRowHeight="15.75" x14ac:dyDescent="0.25"/>
  <cols>
    <col min="1" max="1" width="9.875" style="2" customWidth="1"/>
    <col min="2" max="2" width="55.5" style="1" customWidth="1"/>
    <col min="3" max="3" width="11.5" style="2" customWidth="1"/>
    <col min="4" max="4" width="14.875" style="1" customWidth="1"/>
    <col min="5" max="5" width="12.75" style="1" customWidth="1"/>
    <col min="6" max="6" width="12.625" style="1" customWidth="1"/>
    <col min="7" max="8" width="12.5" style="1" customWidth="1"/>
    <col min="9" max="9" width="12.875" style="1" customWidth="1"/>
    <col min="10" max="16384" width="9" style="1"/>
  </cols>
  <sheetData>
    <row r="1" spans="1:9" ht="81.75" customHeight="1" x14ac:dyDescent="0.25">
      <c r="E1" s="148" t="s">
        <v>169</v>
      </c>
      <c r="F1" s="148"/>
      <c r="G1" s="148"/>
      <c r="H1" s="148"/>
      <c r="I1" s="148"/>
    </row>
    <row r="2" spans="1:9" ht="18.75" x14ac:dyDescent="0.25">
      <c r="A2" s="26"/>
    </row>
    <row r="3" spans="1:9" ht="18.75" x14ac:dyDescent="0.25">
      <c r="A3" s="26"/>
    </row>
    <row r="4" spans="1:9" ht="18.75" x14ac:dyDescent="0.25">
      <c r="A4" s="151" t="s">
        <v>1</v>
      </c>
      <c r="B4" s="151"/>
      <c r="C4" s="151"/>
      <c r="D4" s="151"/>
      <c r="E4" s="151"/>
      <c r="F4" s="151"/>
      <c r="G4" s="151"/>
      <c r="H4" s="151"/>
      <c r="I4" s="151"/>
    </row>
    <row r="5" spans="1:9" ht="18.75" x14ac:dyDescent="0.25">
      <c r="A5" s="156" t="s">
        <v>180</v>
      </c>
      <c r="B5" s="156"/>
      <c r="C5" s="156"/>
      <c r="D5" s="156"/>
      <c r="E5" s="156"/>
      <c r="F5" s="156"/>
      <c r="G5" s="156"/>
      <c r="H5" s="156"/>
      <c r="I5" s="156"/>
    </row>
    <row r="6" spans="1:9" ht="18.75" x14ac:dyDescent="0.25">
      <c r="A6" s="26"/>
      <c r="B6" s="8"/>
      <c r="C6" s="9"/>
      <c r="D6" s="8"/>
      <c r="E6" s="8"/>
      <c r="F6" s="8"/>
      <c r="G6" s="8"/>
      <c r="H6" s="8"/>
      <c r="I6" s="8"/>
    </row>
    <row r="7" spans="1:9" ht="15.75" customHeight="1" x14ac:dyDescent="0.25">
      <c r="A7" s="152" t="s">
        <v>4</v>
      </c>
      <c r="B7" s="152" t="s">
        <v>170</v>
      </c>
      <c r="C7" s="152" t="s">
        <v>65</v>
      </c>
      <c r="D7" s="152" t="s">
        <v>171</v>
      </c>
      <c r="E7" s="152" t="s">
        <v>172</v>
      </c>
      <c r="F7" s="152"/>
      <c r="G7" s="152"/>
      <c r="H7" s="152"/>
      <c r="I7" s="152"/>
    </row>
    <row r="8" spans="1:9" x14ac:dyDescent="0.25">
      <c r="A8" s="152"/>
      <c r="B8" s="152"/>
      <c r="C8" s="152"/>
      <c r="D8" s="152"/>
      <c r="E8" s="25">
        <v>2019</v>
      </c>
      <c r="F8" s="25">
        <v>2020</v>
      </c>
      <c r="G8" s="25">
        <v>2021</v>
      </c>
      <c r="H8" s="126">
        <v>2022</v>
      </c>
      <c r="I8" s="25">
        <v>2023</v>
      </c>
    </row>
    <row r="9" spans="1:9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6">
        <v>8</v>
      </c>
      <c r="I9" s="25">
        <v>9</v>
      </c>
    </row>
    <row r="10" spans="1:9" ht="62.25" customHeight="1" x14ac:dyDescent="0.25">
      <c r="A10" s="116">
        <v>1</v>
      </c>
      <c r="B10" s="157" t="s">
        <v>190</v>
      </c>
      <c r="C10" s="157"/>
      <c r="D10" s="157"/>
      <c r="E10" s="157"/>
      <c r="F10" s="157"/>
      <c r="G10" s="157"/>
      <c r="H10" s="157"/>
      <c r="I10" s="157"/>
    </row>
    <row r="11" spans="1:9" ht="55.5" customHeight="1" x14ac:dyDescent="0.25">
      <c r="A11" s="14" t="s">
        <v>173</v>
      </c>
      <c r="B11" s="15" t="s">
        <v>174</v>
      </c>
      <c r="C11" s="16" t="s">
        <v>73</v>
      </c>
      <c r="D11" s="46" t="s">
        <v>175</v>
      </c>
      <c r="E11" s="16">
        <v>2550</v>
      </c>
      <c r="F11" s="16">
        <v>2550</v>
      </c>
      <c r="G11" s="16">
        <v>2550</v>
      </c>
      <c r="H11" s="16">
        <f>I11</f>
        <v>2550</v>
      </c>
      <c r="I11" s="16">
        <v>2550</v>
      </c>
    </row>
    <row r="12" spans="1:9" ht="52.5" customHeight="1" x14ac:dyDescent="0.25">
      <c r="A12" s="14" t="s">
        <v>176</v>
      </c>
      <c r="B12" s="15" t="s">
        <v>177</v>
      </c>
      <c r="C12" s="16" t="s">
        <v>73</v>
      </c>
      <c r="D12" s="46" t="s">
        <v>175</v>
      </c>
      <c r="E12" s="18">
        <v>74</v>
      </c>
      <c r="F12" s="18">
        <v>80</v>
      </c>
      <c r="G12" s="18">
        <v>90</v>
      </c>
      <c r="H12" s="16">
        <f t="shared" ref="H12:H13" si="0">I12</f>
        <v>90</v>
      </c>
      <c r="I12" s="18">
        <v>90</v>
      </c>
    </row>
    <row r="13" spans="1:9" ht="71.25" customHeight="1" x14ac:dyDescent="0.25">
      <c r="A13" s="14" t="s">
        <v>178</v>
      </c>
      <c r="B13" s="15" t="s">
        <v>179</v>
      </c>
      <c r="C13" s="18" t="s">
        <v>73</v>
      </c>
      <c r="D13" s="46" t="s">
        <v>175</v>
      </c>
      <c r="E13" s="20">
        <v>217</v>
      </c>
      <c r="F13" s="20">
        <v>218</v>
      </c>
      <c r="G13" s="20">
        <v>219</v>
      </c>
      <c r="H13" s="16">
        <f t="shared" si="0"/>
        <v>225</v>
      </c>
      <c r="I13" s="20">
        <v>225</v>
      </c>
    </row>
  </sheetData>
  <mergeCells count="9">
    <mergeCell ref="B10:I10"/>
    <mergeCell ref="E1:I1"/>
    <mergeCell ref="A4:I4"/>
    <mergeCell ref="A5:I5"/>
    <mergeCell ref="A7:A8"/>
    <mergeCell ref="B7:B8"/>
    <mergeCell ref="C7:C8"/>
    <mergeCell ref="D7:D8"/>
    <mergeCell ref="E7:I7"/>
  </mergeCells>
  <pageMargins left="1.1811023622047245" right="0.23622047244094491" top="0.31496062992125984" bottom="0.3937007874015748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95"/>
  <sheetViews>
    <sheetView view="pageBreakPreview" topLeftCell="A13" zoomScale="75" zoomScaleNormal="75" zoomScaleSheetLayoutView="75" workbookViewId="0">
      <selection activeCell="K43" sqref="K43"/>
    </sheetView>
  </sheetViews>
  <sheetFormatPr defaultRowHeight="15.75" x14ac:dyDescent="0.2"/>
  <cols>
    <col min="1" max="1" width="6.5" style="65" customWidth="1"/>
    <col min="2" max="2" width="41.5" style="31" customWidth="1"/>
    <col min="3" max="3" width="21.875" style="31" customWidth="1"/>
    <col min="4" max="5" width="9" style="80"/>
    <col min="6" max="6" width="11.125" style="80" bestFit="1" customWidth="1"/>
    <col min="7" max="7" width="12.5" style="80" customWidth="1"/>
    <col min="8" max="10" width="14.125" style="140" customWidth="1"/>
    <col min="11" max="11" width="14.5" style="81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127"/>
      <c r="I1" s="167" t="s">
        <v>62</v>
      </c>
      <c r="J1" s="167"/>
      <c r="K1" s="167"/>
      <c r="L1" s="167"/>
      <c r="M1" s="30"/>
      <c r="N1" s="30"/>
      <c r="O1" s="30"/>
    </row>
    <row r="2" spans="1:15" ht="31.5" customHeight="1" x14ac:dyDescent="0.25">
      <c r="A2" s="28"/>
      <c r="B2" s="28"/>
      <c r="C2" s="28"/>
      <c r="D2" s="28"/>
      <c r="E2" s="28"/>
      <c r="F2" s="28"/>
      <c r="G2" s="28"/>
      <c r="H2" s="128"/>
      <c r="I2" s="168" t="s">
        <v>97</v>
      </c>
      <c r="J2" s="168"/>
      <c r="K2" s="168"/>
      <c r="L2" s="168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128"/>
      <c r="I3" s="128"/>
      <c r="J3" s="128"/>
      <c r="K3" s="28"/>
      <c r="L3" s="28"/>
      <c r="M3" s="30"/>
      <c r="N3" s="30"/>
      <c r="O3" s="30"/>
    </row>
    <row r="4" spans="1:15" ht="18.75" x14ac:dyDescent="0.3">
      <c r="A4" s="169" t="s">
        <v>98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5" x14ac:dyDescent="0.25">
      <c r="A5" s="28"/>
      <c r="B5" s="28"/>
      <c r="C5" s="28"/>
      <c r="D5" s="28"/>
      <c r="E5" s="28"/>
      <c r="F5" s="28"/>
      <c r="G5" s="28"/>
      <c r="H5" s="128"/>
      <c r="I5" s="128"/>
      <c r="J5" s="128"/>
      <c r="K5" s="28"/>
      <c r="L5" s="28"/>
    </row>
    <row r="6" spans="1:15" ht="31.5" customHeight="1" x14ac:dyDescent="0.2">
      <c r="A6" s="170" t="s">
        <v>4</v>
      </c>
      <c r="B6" s="172" t="s">
        <v>81</v>
      </c>
      <c r="C6" s="172" t="s">
        <v>82</v>
      </c>
      <c r="D6" s="173" t="s">
        <v>6</v>
      </c>
      <c r="E6" s="173"/>
      <c r="F6" s="173"/>
      <c r="G6" s="173"/>
      <c r="H6" s="174" t="s">
        <v>83</v>
      </c>
      <c r="I6" s="174"/>
      <c r="J6" s="174"/>
      <c r="K6" s="175"/>
      <c r="L6" s="172" t="s">
        <v>84</v>
      </c>
      <c r="M6" s="32"/>
      <c r="N6" s="32"/>
    </row>
    <row r="7" spans="1:15" ht="31.5" x14ac:dyDescent="0.2">
      <c r="A7" s="171"/>
      <c r="B7" s="172"/>
      <c r="C7" s="172"/>
      <c r="D7" s="33" t="s">
        <v>7</v>
      </c>
      <c r="E7" s="33" t="s">
        <v>8</v>
      </c>
      <c r="F7" s="33" t="s">
        <v>9</v>
      </c>
      <c r="G7" s="33" t="s">
        <v>10</v>
      </c>
      <c r="H7" s="141" t="s">
        <v>59</v>
      </c>
      <c r="I7" s="141" t="s">
        <v>80</v>
      </c>
      <c r="J7" s="141" t="s">
        <v>211</v>
      </c>
      <c r="K7" s="35" t="s">
        <v>212</v>
      </c>
      <c r="L7" s="172"/>
      <c r="N7" s="31" t="s">
        <v>85</v>
      </c>
    </row>
    <row r="8" spans="1:15" ht="63" x14ac:dyDescent="0.2">
      <c r="A8" s="36">
        <v>1</v>
      </c>
      <c r="B8" s="37" t="s">
        <v>99</v>
      </c>
      <c r="C8" s="38" t="s">
        <v>86</v>
      </c>
      <c r="D8" s="39" t="s">
        <v>86</v>
      </c>
      <c r="E8" s="39" t="s">
        <v>86</v>
      </c>
      <c r="F8" s="39" t="s">
        <v>86</v>
      </c>
      <c r="G8" s="39" t="s">
        <v>86</v>
      </c>
      <c r="H8" s="129">
        <f>H9+H22</f>
        <v>23345.184999999998</v>
      </c>
      <c r="I8" s="129">
        <f t="shared" ref="I8:J8" si="0">I9+I22</f>
        <v>12351.49</v>
      </c>
      <c r="J8" s="129">
        <f t="shared" si="0"/>
        <v>12351.49</v>
      </c>
      <c r="K8" s="40">
        <f t="shared" ref="K8:K41" si="1">SUM(H8:J8)</f>
        <v>48048.164999999994</v>
      </c>
      <c r="L8" s="41" t="s">
        <v>86</v>
      </c>
      <c r="M8" s="42"/>
    </row>
    <row r="9" spans="1:15" s="45" customFormat="1" ht="78.75" x14ac:dyDescent="0.25">
      <c r="A9" s="36">
        <f>A8+1</f>
        <v>2</v>
      </c>
      <c r="B9" s="43" t="s">
        <v>100</v>
      </c>
      <c r="C9" s="38" t="s">
        <v>86</v>
      </c>
      <c r="D9" s="39" t="s">
        <v>86</v>
      </c>
      <c r="E9" s="39" t="s">
        <v>86</v>
      </c>
      <c r="F9" s="39" t="s">
        <v>86</v>
      </c>
      <c r="G9" s="39" t="s">
        <v>86</v>
      </c>
      <c r="H9" s="130">
        <f>H11+H17+H19+H21</f>
        <v>4373.01</v>
      </c>
      <c r="I9" s="130">
        <f t="shared" ref="I9:J9" si="2">I11+I17+I19+I21</f>
        <v>4373.01</v>
      </c>
      <c r="J9" s="130">
        <f t="shared" si="2"/>
        <v>4373.01</v>
      </c>
      <c r="K9" s="40">
        <f t="shared" si="1"/>
        <v>13119.03</v>
      </c>
      <c r="L9" s="41" t="s">
        <v>86</v>
      </c>
    </row>
    <row r="10" spans="1:15" ht="31.5" customHeight="1" x14ac:dyDescent="0.2">
      <c r="A10" s="176">
        <f>A9+1</f>
        <v>3</v>
      </c>
      <c r="B10" s="178" t="s">
        <v>101</v>
      </c>
      <c r="C10" s="46" t="s">
        <v>87</v>
      </c>
      <c r="D10" s="47" t="s">
        <v>25</v>
      </c>
      <c r="E10" s="47" t="s">
        <v>26</v>
      </c>
      <c r="F10" s="48" t="s">
        <v>40</v>
      </c>
      <c r="G10" s="47" t="s">
        <v>25</v>
      </c>
      <c r="H10" s="131">
        <f>1504.6</f>
        <v>1504.6</v>
      </c>
      <c r="I10" s="131">
        <f>1504.6</f>
        <v>1504.6</v>
      </c>
      <c r="J10" s="131">
        <v>1504.6</v>
      </c>
      <c r="K10" s="50">
        <f t="shared" si="1"/>
        <v>4513.7999999999993</v>
      </c>
      <c r="L10" s="191" t="s">
        <v>30</v>
      </c>
    </row>
    <row r="11" spans="1:15" x14ac:dyDescent="0.2">
      <c r="A11" s="177"/>
      <c r="B11" s="179"/>
      <c r="C11" s="180" t="s">
        <v>88</v>
      </c>
      <c r="D11" s="181"/>
      <c r="E11" s="181"/>
      <c r="F11" s="181"/>
      <c r="G11" s="182"/>
      <c r="H11" s="131">
        <f>SUM(H10)</f>
        <v>1504.6</v>
      </c>
      <c r="I11" s="131">
        <f>SUM(I10)</f>
        <v>1504.6</v>
      </c>
      <c r="J11" s="131">
        <f>SUM(J10)</f>
        <v>1504.6</v>
      </c>
      <c r="K11" s="50">
        <f t="shared" si="1"/>
        <v>4513.7999999999993</v>
      </c>
      <c r="L11" s="192"/>
    </row>
    <row r="12" spans="1:15" x14ac:dyDescent="0.2">
      <c r="A12" s="176">
        <f>A10+1</f>
        <v>4</v>
      </c>
      <c r="B12" s="161" t="s">
        <v>102</v>
      </c>
      <c r="C12" s="161" t="s">
        <v>87</v>
      </c>
      <c r="D12" s="164" t="s">
        <v>25</v>
      </c>
      <c r="E12" s="164" t="s">
        <v>26</v>
      </c>
      <c r="F12" s="158" t="s">
        <v>49</v>
      </c>
      <c r="G12" s="124" t="s">
        <v>45</v>
      </c>
      <c r="H12" s="131">
        <v>0</v>
      </c>
      <c r="I12" s="131">
        <v>0</v>
      </c>
      <c r="J12" s="131">
        <v>0</v>
      </c>
      <c r="K12" s="50">
        <f>SUM(H12:J12)</f>
        <v>0</v>
      </c>
      <c r="L12" s="192"/>
    </row>
    <row r="13" spans="1:15" ht="15.75" customHeight="1" x14ac:dyDescent="0.2">
      <c r="A13" s="203"/>
      <c r="B13" s="162"/>
      <c r="C13" s="196"/>
      <c r="D13" s="194"/>
      <c r="E13" s="196"/>
      <c r="F13" s="196"/>
      <c r="G13" s="124" t="s">
        <v>47</v>
      </c>
      <c r="H13" s="131">
        <v>0</v>
      </c>
      <c r="I13" s="131">
        <v>0</v>
      </c>
      <c r="J13" s="131">
        <v>0</v>
      </c>
      <c r="K13" s="50">
        <f t="shared" ref="K13:K16" si="3">SUM(H13:J13)</f>
        <v>0</v>
      </c>
      <c r="L13" s="192"/>
    </row>
    <row r="14" spans="1:15" x14ac:dyDescent="0.2">
      <c r="A14" s="203"/>
      <c r="B14" s="162"/>
      <c r="C14" s="196"/>
      <c r="D14" s="194"/>
      <c r="E14" s="196"/>
      <c r="F14" s="196"/>
      <c r="G14" s="124" t="s">
        <v>25</v>
      </c>
      <c r="H14" s="131">
        <f>1956.03</f>
        <v>1956.03</v>
      </c>
      <c r="I14" s="132">
        <v>1956.03</v>
      </c>
      <c r="J14" s="132">
        <v>1956.03</v>
      </c>
      <c r="K14" s="50">
        <f t="shared" si="3"/>
        <v>5868.09</v>
      </c>
      <c r="L14" s="192"/>
    </row>
    <row r="15" spans="1:15" x14ac:dyDescent="0.2">
      <c r="A15" s="203"/>
      <c r="B15" s="162"/>
      <c r="C15" s="197"/>
      <c r="D15" s="195"/>
      <c r="E15" s="196"/>
      <c r="F15" s="196"/>
      <c r="G15" s="124" t="s">
        <v>27</v>
      </c>
      <c r="H15" s="131">
        <v>459.12</v>
      </c>
      <c r="I15" s="132">
        <v>459.12</v>
      </c>
      <c r="J15" s="132">
        <v>459.12</v>
      </c>
      <c r="K15" s="50">
        <f t="shared" si="3"/>
        <v>1377.3600000000001</v>
      </c>
      <c r="L15" s="192"/>
    </row>
    <row r="16" spans="1:15" ht="31.5" x14ac:dyDescent="0.2">
      <c r="A16" s="203"/>
      <c r="B16" s="162"/>
      <c r="C16" s="46" t="s">
        <v>113</v>
      </c>
      <c r="D16" s="124" t="s">
        <v>55</v>
      </c>
      <c r="E16" s="197"/>
      <c r="F16" s="197"/>
      <c r="G16" s="124" t="s">
        <v>54</v>
      </c>
      <c r="H16" s="131">
        <v>323.26</v>
      </c>
      <c r="I16" s="131">
        <v>323.26</v>
      </c>
      <c r="J16" s="131">
        <v>323.26</v>
      </c>
      <c r="K16" s="50">
        <f t="shared" si="3"/>
        <v>969.78</v>
      </c>
      <c r="L16" s="192"/>
    </row>
    <row r="17" spans="1:15" x14ac:dyDescent="0.2">
      <c r="A17" s="177"/>
      <c r="B17" s="163"/>
      <c r="C17" s="184" t="s">
        <v>105</v>
      </c>
      <c r="D17" s="184"/>
      <c r="E17" s="184"/>
      <c r="F17" s="184"/>
      <c r="G17" s="184"/>
      <c r="H17" s="131">
        <f>SUM(H12:H16)</f>
        <v>2738.41</v>
      </c>
      <c r="I17" s="131">
        <f t="shared" ref="I17:J17" si="4">SUM(I12:I16)</f>
        <v>2738.41</v>
      </c>
      <c r="J17" s="131">
        <f t="shared" si="4"/>
        <v>2738.41</v>
      </c>
      <c r="K17" s="50">
        <f>SUM(H17:J17)</f>
        <v>8215.23</v>
      </c>
      <c r="L17" s="192"/>
    </row>
    <row r="18" spans="1:15" ht="31.5" customHeight="1" x14ac:dyDescent="0.2">
      <c r="A18" s="176">
        <f>A12+1</f>
        <v>5</v>
      </c>
      <c r="B18" s="178" t="s">
        <v>103</v>
      </c>
      <c r="C18" s="46" t="s">
        <v>87</v>
      </c>
      <c r="D18" s="47" t="s">
        <v>25</v>
      </c>
      <c r="E18" s="47" t="s">
        <v>26</v>
      </c>
      <c r="F18" s="48" t="s">
        <v>41</v>
      </c>
      <c r="G18" s="47" t="s">
        <v>25</v>
      </c>
      <c r="H18" s="131">
        <v>80</v>
      </c>
      <c r="I18" s="132">
        <v>80</v>
      </c>
      <c r="J18" s="132">
        <v>80</v>
      </c>
      <c r="K18" s="50">
        <f t="shared" ref="K18:K19" si="5">SUM(H18:J18)</f>
        <v>240</v>
      </c>
      <c r="L18" s="192"/>
    </row>
    <row r="19" spans="1:15" x14ac:dyDescent="0.2">
      <c r="A19" s="177"/>
      <c r="B19" s="179"/>
      <c r="C19" s="180" t="s">
        <v>106</v>
      </c>
      <c r="D19" s="181"/>
      <c r="E19" s="181"/>
      <c r="F19" s="181"/>
      <c r="G19" s="182"/>
      <c r="H19" s="131">
        <f>SUM(H18)</f>
        <v>80</v>
      </c>
      <c r="I19" s="131">
        <f>SUM(I18)</f>
        <v>80</v>
      </c>
      <c r="J19" s="131">
        <f>SUM(J18)</f>
        <v>80</v>
      </c>
      <c r="K19" s="50">
        <f t="shared" si="5"/>
        <v>240</v>
      </c>
      <c r="L19" s="192"/>
    </row>
    <row r="20" spans="1:15" ht="100.5" customHeight="1" x14ac:dyDescent="0.2">
      <c r="A20" s="176">
        <f>A18+1</f>
        <v>6</v>
      </c>
      <c r="B20" s="178" t="s">
        <v>104</v>
      </c>
      <c r="C20" s="46" t="s">
        <v>87</v>
      </c>
      <c r="D20" s="47" t="s">
        <v>25</v>
      </c>
      <c r="E20" s="47" t="s">
        <v>26</v>
      </c>
      <c r="F20" s="48" t="s">
        <v>42</v>
      </c>
      <c r="G20" s="47" t="s">
        <v>25</v>
      </c>
      <c r="H20" s="131">
        <v>50</v>
      </c>
      <c r="I20" s="132">
        <v>50</v>
      </c>
      <c r="J20" s="132">
        <v>50</v>
      </c>
      <c r="K20" s="50">
        <f t="shared" ref="K20:K21" si="6">SUM(H20:J20)</f>
        <v>150</v>
      </c>
      <c r="L20" s="192"/>
    </row>
    <row r="21" spans="1:15" x14ac:dyDescent="0.2">
      <c r="A21" s="177"/>
      <c r="B21" s="179"/>
      <c r="C21" s="180" t="s">
        <v>107</v>
      </c>
      <c r="D21" s="181"/>
      <c r="E21" s="181"/>
      <c r="F21" s="181"/>
      <c r="G21" s="182"/>
      <c r="H21" s="131">
        <f>SUM(H20)</f>
        <v>50</v>
      </c>
      <c r="I21" s="131">
        <f>SUM(I20)</f>
        <v>50</v>
      </c>
      <c r="J21" s="131">
        <f>SUM(J20)</f>
        <v>50</v>
      </c>
      <c r="K21" s="50">
        <f t="shared" si="6"/>
        <v>150</v>
      </c>
      <c r="L21" s="193"/>
    </row>
    <row r="22" spans="1:15" s="45" customFormat="1" ht="47.25" x14ac:dyDescent="0.25">
      <c r="A22" s="36">
        <f>A20+1</f>
        <v>7</v>
      </c>
      <c r="B22" s="43" t="s">
        <v>108</v>
      </c>
      <c r="C22" s="38" t="s">
        <v>86</v>
      </c>
      <c r="D22" s="39" t="s">
        <v>86</v>
      </c>
      <c r="E22" s="39" t="s">
        <v>86</v>
      </c>
      <c r="F22" s="39" t="s">
        <v>86</v>
      </c>
      <c r="G22" s="39" t="s">
        <v>86</v>
      </c>
      <c r="H22" s="130">
        <f>H24+H26+H37+H39+H42</f>
        <v>18972.174999999999</v>
      </c>
      <c r="I22" s="130">
        <f>I24+I26+I37+I39+I42</f>
        <v>7978.48</v>
      </c>
      <c r="J22" s="130">
        <f>J24+J26+J37+J39+J42</f>
        <v>7978.48</v>
      </c>
      <c r="K22" s="40">
        <f t="shared" si="1"/>
        <v>34929.134999999995</v>
      </c>
      <c r="L22" s="51" t="s">
        <v>86</v>
      </c>
      <c r="O22" s="52"/>
    </row>
    <row r="23" spans="1:15" ht="31.5" customHeight="1" x14ac:dyDescent="0.2">
      <c r="A23" s="176">
        <f>A22+1</f>
        <v>8</v>
      </c>
      <c r="B23" s="183" t="s">
        <v>109</v>
      </c>
      <c r="C23" s="46" t="s">
        <v>87</v>
      </c>
      <c r="D23" s="47" t="s">
        <v>25</v>
      </c>
      <c r="E23" s="47" t="s">
        <v>26</v>
      </c>
      <c r="F23" s="48" t="s">
        <v>56</v>
      </c>
      <c r="G23" s="47" t="s">
        <v>25</v>
      </c>
      <c r="H23" s="131">
        <v>84.4</v>
      </c>
      <c r="I23" s="131">
        <v>84.4</v>
      </c>
      <c r="J23" s="131">
        <v>84.4</v>
      </c>
      <c r="K23" s="50">
        <f t="shared" si="1"/>
        <v>253.20000000000002</v>
      </c>
      <c r="L23" s="188" t="s">
        <v>114</v>
      </c>
    </row>
    <row r="24" spans="1:15" x14ac:dyDescent="0.2">
      <c r="A24" s="177"/>
      <c r="B24" s="183"/>
      <c r="C24" s="184" t="s">
        <v>89</v>
      </c>
      <c r="D24" s="184"/>
      <c r="E24" s="184"/>
      <c r="F24" s="184"/>
      <c r="G24" s="184"/>
      <c r="H24" s="131">
        <f>SUM(H23:H23)</f>
        <v>84.4</v>
      </c>
      <c r="I24" s="131">
        <f>SUM(I23:I23)</f>
        <v>84.4</v>
      </c>
      <c r="J24" s="131">
        <f>SUM(J23:J23)</f>
        <v>84.4</v>
      </c>
      <c r="K24" s="50">
        <f t="shared" si="1"/>
        <v>253.20000000000002</v>
      </c>
      <c r="L24" s="189"/>
    </row>
    <row r="25" spans="1:15" s="53" customFormat="1" ht="31.5" customHeight="1" x14ac:dyDescent="0.2">
      <c r="A25" s="176">
        <f>A23+1</f>
        <v>9</v>
      </c>
      <c r="B25" s="178" t="s">
        <v>110</v>
      </c>
      <c r="C25" s="46" t="s">
        <v>87</v>
      </c>
      <c r="D25" s="47" t="s">
        <v>25</v>
      </c>
      <c r="E25" s="47" t="s">
        <v>26</v>
      </c>
      <c r="F25" s="48" t="s">
        <v>43</v>
      </c>
      <c r="G25" s="47" t="s">
        <v>25</v>
      </c>
      <c r="H25" s="131">
        <v>399.4</v>
      </c>
      <c r="I25" s="131">
        <v>403.4</v>
      </c>
      <c r="J25" s="131">
        <v>403.4</v>
      </c>
      <c r="K25" s="50">
        <f t="shared" si="1"/>
        <v>1206.1999999999998</v>
      </c>
      <c r="L25" s="189"/>
    </row>
    <row r="26" spans="1:15" s="53" customFormat="1" x14ac:dyDescent="0.2">
      <c r="A26" s="177"/>
      <c r="B26" s="179"/>
      <c r="C26" s="180" t="s">
        <v>90</v>
      </c>
      <c r="D26" s="181"/>
      <c r="E26" s="181"/>
      <c r="F26" s="181"/>
      <c r="G26" s="182"/>
      <c r="H26" s="131">
        <f>SUM(H25)</f>
        <v>399.4</v>
      </c>
      <c r="I26" s="131">
        <f>SUM(I25)</f>
        <v>403.4</v>
      </c>
      <c r="J26" s="131">
        <f>SUM(J25)</f>
        <v>403.4</v>
      </c>
      <c r="K26" s="50">
        <f t="shared" si="1"/>
        <v>1206.1999999999998</v>
      </c>
      <c r="L26" s="189"/>
    </row>
    <row r="27" spans="1:15" s="53" customFormat="1" ht="15.75" customHeight="1" x14ac:dyDescent="0.2">
      <c r="A27" s="187">
        <f>A25+1</f>
        <v>10</v>
      </c>
      <c r="B27" s="183" t="s">
        <v>111</v>
      </c>
      <c r="C27" s="161" t="s">
        <v>87</v>
      </c>
      <c r="D27" s="164" t="s">
        <v>25</v>
      </c>
      <c r="E27" s="164" t="s">
        <v>26</v>
      </c>
      <c r="F27" s="158" t="s">
        <v>44</v>
      </c>
      <c r="G27" s="47" t="s">
        <v>45</v>
      </c>
      <c r="H27" s="131">
        <v>4562.3379999999997</v>
      </c>
      <c r="I27" s="131">
        <f>H27</f>
        <v>4562.3379999999997</v>
      </c>
      <c r="J27" s="131">
        <f>I27</f>
        <v>4562.3379999999997</v>
      </c>
      <c r="K27" s="50">
        <f t="shared" si="1"/>
        <v>13687.013999999999</v>
      </c>
      <c r="L27" s="189"/>
    </row>
    <row r="28" spans="1:15" s="53" customFormat="1" x14ac:dyDescent="0.2">
      <c r="A28" s="187"/>
      <c r="B28" s="183"/>
      <c r="C28" s="162"/>
      <c r="D28" s="165"/>
      <c r="E28" s="165"/>
      <c r="F28" s="159"/>
      <c r="G28" s="47" t="s">
        <v>46</v>
      </c>
      <c r="H28" s="131">
        <v>198.56200000000001</v>
      </c>
      <c r="I28" s="131">
        <v>198.56200000000001</v>
      </c>
      <c r="J28" s="131">
        <v>198.56200000000001</v>
      </c>
      <c r="K28" s="50">
        <f t="shared" si="1"/>
        <v>595.68600000000004</v>
      </c>
      <c r="L28" s="189"/>
    </row>
    <row r="29" spans="1:15" s="53" customFormat="1" x14ac:dyDescent="0.2">
      <c r="A29" s="187"/>
      <c r="B29" s="183"/>
      <c r="C29" s="162"/>
      <c r="D29" s="165"/>
      <c r="E29" s="165"/>
      <c r="F29" s="159"/>
      <c r="G29" s="47" t="s">
        <v>47</v>
      </c>
      <c r="H29" s="131">
        <v>1377.826</v>
      </c>
      <c r="I29" s="131">
        <f t="shared" ref="I29:J31" si="7">H29</f>
        <v>1377.826</v>
      </c>
      <c r="J29" s="131">
        <f t="shared" si="7"/>
        <v>1377.826</v>
      </c>
      <c r="K29" s="50">
        <f t="shared" si="1"/>
        <v>4133.4780000000001</v>
      </c>
      <c r="L29" s="189"/>
    </row>
    <row r="30" spans="1:15" s="53" customFormat="1" x14ac:dyDescent="0.2">
      <c r="A30" s="187"/>
      <c r="B30" s="183"/>
      <c r="C30" s="162"/>
      <c r="D30" s="165"/>
      <c r="E30" s="165"/>
      <c r="F30" s="159"/>
      <c r="G30" s="47" t="s">
        <v>25</v>
      </c>
      <c r="H30" s="131">
        <v>360.88400000000001</v>
      </c>
      <c r="I30" s="131">
        <f t="shared" si="7"/>
        <v>360.88400000000001</v>
      </c>
      <c r="J30" s="131">
        <f t="shared" si="7"/>
        <v>360.88400000000001</v>
      </c>
      <c r="K30" s="50">
        <f t="shared" si="1"/>
        <v>1082.652</v>
      </c>
      <c r="L30" s="189"/>
    </row>
    <row r="31" spans="1:15" s="53" customFormat="1" x14ac:dyDescent="0.2">
      <c r="A31" s="187"/>
      <c r="B31" s="183"/>
      <c r="C31" s="162"/>
      <c r="D31" s="165"/>
      <c r="E31" s="165"/>
      <c r="F31" s="160"/>
      <c r="G31" s="144" t="s">
        <v>213</v>
      </c>
      <c r="H31" s="131">
        <v>971.07</v>
      </c>
      <c r="I31" s="131">
        <f t="shared" si="7"/>
        <v>971.07</v>
      </c>
      <c r="J31" s="131">
        <f t="shared" si="7"/>
        <v>971.07</v>
      </c>
      <c r="K31" s="50">
        <f t="shared" si="1"/>
        <v>2913.21</v>
      </c>
      <c r="L31" s="189"/>
    </row>
    <row r="32" spans="1:15" s="53" customFormat="1" x14ac:dyDescent="0.2">
      <c r="A32" s="187"/>
      <c r="B32" s="183"/>
      <c r="C32" s="162"/>
      <c r="D32" s="165"/>
      <c r="E32" s="165"/>
      <c r="F32" s="158" t="s">
        <v>61</v>
      </c>
      <c r="G32" s="47" t="s">
        <v>45</v>
      </c>
      <c r="H32" s="131">
        <f>4017.484+2089.806</f>
        <v>6107.29</v>
      </c>
      <c r="I32" s="131">
        <v>0</v>
      </c>
      <c r="J32" s="131">
        <v>0</v>
      </c>
      <c r="K32" s="50">
        <f t="shared" ref="K32:K36" si="8">SUM(H32:J32)</f>
        <v>6107.29</v>
      </c>
      <c r="L32" s="189"/>
    </row>
    <row r="33" spans="1:13" s="53" customFormat="1" x14ac:dyDescent="0.2">
      <c r="A33" s="187"/>
      <c r="B33" s="183"/>
      <c r="C33" s="162"/>
      <c r="D33" s="165"/>
      <c r="E33" s="165"/>
      <c r="F33" s="159"/>
      <c r="G33" s="47" t="s">
        <v>46</v>
      </c>
      <c r="H33" s="131">
        <f>315.5+162</f>
        <v>477.5</v>
      </c>
      <c r="I33" s="131">
        <v>0</v>
      </c>
      <c r="J33" s="131">
        <v>0</v>
      </c>
      <c r="K33" s="50">
        <f t="shared" si="8"/>
        <v>477.5</v>
      </c>
      <c r="L33" s="189"/>
    </row>
    <row r="34" spans="1:13" s="53" customFormat="1" x14ac:dyDescent="0.2">
      <c r="A34" s="187"/>
      <c r="B34" s="183"/>
      <c r="C34" s="162"/>
      <c r="D34" s="165"/>
      <c r="E34" s="165"/>
      <c r="F34" s="159"/>
      <c r="G34" s="47" t="s">
        <v>47</v>
      </c>
      <c r="H34" s="131">
        <f>1213.281+631.122</f>
        <v>1844.4029999999998</v>
      </c>
      <c r="I34" s="131">
        <v>0</v>
      </c>
      <c r="J34" s="131">
        <v>0</v>
      </c>
      <c r="K34" s="50">
        <f t="shared" si="8"/>
        <v>1844.4029999999998</v>
      </c>
      <c r="L34" s="189"/>
    </row>
    <row r="35" spans="1:13" s="53" customFormat="1" x14ac:dyDescent="0.2">
      <c r="A35" s="187"/>
      <c r="B35" s="183"/>
      <c r="C35" s="162"/>
      <c r="D35" s="165"/>
      <c r="E35" s="165"/>
      <c r="F35" s="159"/>
      <c r="G35" s="47" t="s">
        <v>25</v>
      </c>
      <c r="H35" s="131">
        <v>629.423</v>
      </c>
      <c r="I35" s="131">
        <v>0</v>
      </c>
      <c r="J35" s="131">
        <v>0</v>
      </c>
      <c r="K35" s="50">
        <f t="shared" si="8"/>
        <v>629.423</v>
      </c>
      <c r="L35" s="189"/>
    </row>
    <row r="36" spans="1:13" s="53" customFormat="1" x14ac:dyDescent="0.2">
      <c r="A36" s="187"/>
      <c r="B36" s="183"/>
      <c r="C36" s="163"/>
      <c r="D36" s="166"/>
      <c r="E36" s="166"/>
      <c r="F36" s="160"/>
      <c r="G36" s="144" t="s">
        <v>213</v>
      </c>
      <c r="H36" s="131">
        <v>1939.079</v>
      </c>
      <c r="I36" s="131">
        <v>0</v>
      </c>
      <c r="J36" s="131">
        <v>0</v>
      </c>
      <c r="K36" s="50">
        <f t="shared" si="8"/>
        <v>1939.079</v>
      </c>
      <c r="L36" s="189"/>
    </row>
    <row r="37" spans="1:13" s="53" customFormat="1" x14ac:dyDescent="0.2">
      <c r="A37" s="187"/>
      <c r="B37" s="183"/>
      <c r="C37" s="184" t="s">
        <v>91</v>
      </c>
      <c r="D37" s="184"/>
      <c r="E37" s="184"/>
      <c r="F37" s="184"/>
      <c r="G37" s="184"/>
      <c r="H37" s="131">
        <f>SUM(H27:H36)</f>
        <v>18468.375</v>
      </c>
      <c r="I37" s="131">
        <f t="shared" ref="I37:K37" si="9">SUM(I27:I36)</f>
        <v>7470.6799999999994</v>
      </c>
      <c r="J37" s="131">
        <f t="shared" si="9"/>
        <v>7470.6799999999994</v>
      </c>
      <c r="K37" s="131">
        <f t="shared" si="9"/>
        <v>33409.735000000001</v>
      </c>
      <c r="L37" s="189"/>
    </row>
    <row r="38" spans="1:13" s="53" customFormat="1" ht="71.25" customHeight="1" x14ac:dyDescent="0.2">
      <c r="A38" s="187">
        <f>A27+1</f>
        <v>11</v>
      </c>
      <c r="B38" s="183" t="s">
        <v>112</v>
      </c>
      <c r="C38" s="48" t="s">
        <v>87</v>
      </c>
      <c r="D38" s="47" t="s">
        <v>25</v>
      </c>
      <c r="E38" s="47" t="s">
        <v>26</v>
      </c>
      <c r="F38" s="55" t="s">
        <v>48</v>
      </c>
      <c r="G38" s="47" t="s">
        <v>25</v>
      </c>
      <c r="H38" s="131">
        <v>20</v>
      </c>
      <c r="I38" s="142">
        <v>20</v>
      </c>
      <c r="J38" s="142">
        <v>20</v>
      </c>
      <c r="K38" s="56">
        <f t="shared" si="1"/>
        <v>60</v>
      </c>
      <c r="L38" s="189"/>
    </row>
    <row r="39" spans="1:13" s="53" customFormat="1" ht="17.25" customHeight="1" x14ac:dyDescent="0.2">
      <c r="A39" s="187"/>
      <c r="B39" s="183"/>
      <c r="C39" s="184" t="s">
        <v>92</v>
      </c>
      <c r="D39" s="184"/>
      <c r="E39" s="184"/>
      <c r="F39" s="184"/>
      <c r="G39" s="184"/>
      <c r="H39" s="131">
        <f>H38</f>
        <v>20</v>
      </c>
      <c r="I39" s="131">
        <f>I38</f>
        <v>20</v>
      </c>
      <c r="J39" s="131">
        <f>J38</f>
        <v>20</v>
      </c>
      <c r="K39" s="56">
        <f t="shared" si="1"/>
        <v>60</v>
      </c>
      <c r="L39" s="190"/>
    </row>
    <row r="40" spans="1:13" s="53" customFormat="1" ht="17.25" customHeight="1" x14ac:dyDescent="0.2">
      <c r="A40" s="176">
        <v>12</v>
      </c>
      <c r="B40" s="178" t="s">
        <v>209</v>
      </c>
      <c r="C40" s="158" t="s">
        <v>87</v>
      </c>
      <c r="D40" s="164" t="s">
        <v>25</v>
      </c>
      <c r="E40" s="164" t="s">
        <v>26</v>
      </c>
      <c r="F40" s="124" t="s">
        <v>206</v>
      </c>
      <c r="G40" s="124" t="s">
        <v>151</v>
      </c>
      <c r="H40" s="131">
        <v>0</v>
      </c>
      <c r="I40" s="131">
        <v>0</v>
      </c>
      <c r="J40" s="131">
        <v>0</v>
      </c>
      <c r="K40" s="50">
        <f t="shared" si="1"/>
        <v>0</v>
      </c>
      <c r="L40" s="125"/>
    </row>
    <row r="41" spans="1:13" s="53" customFormat="1" ht="17.25" customHeight="1" x14ac:dyDescent="0.2">
      <c r="A41" s="194"/>
      <c r="B41" s="199"/>
      <c r="C41" s="198"/>
      <c r="D41" s="195"/>
      <c r="E41" s="195"/>
      <c r="F41" s="124" t="s">
        <v>207</v>
      </c>
      <c r="G41" s="124" t="s">
        <v>151</v>
      </c>
      <c r="H41" s="131">
        <v>0</v>
      </c>
      <c r="I41" s="131">
        <v>0</v>
      </c>
      <c r="J41" s="131">
        <v>0</v>
      </c>
      <c r="K41" s="50">
        <f t="shared" si="1"/>
        <v>0</v>
      </c>
      <c r="L41" s="125"/>
    </row>
    <row r="42" spans="1:13" s="53" customFormat="1" ht="17.25" customHeight="1" x14ac:dyDescent="0.2">
      <c r="A42" s="195"/>
      <c r="B42" s="200"/>
      <c r="C42" s="201" t="s">
        <v>208</v>
      </c>
      <c r="D42" s="202"/>
      <c r="E42" s="202"/>
      <c r="F42" s="202"/>
      <c r="G42" s="202"/>
      <c r="H42" s="131">
        <f>SUM(H40:H41)</f>
        <v>0</v>
      </c>
      <c r="I42" s="131">
        <f t="shared" ref="I42:J42" si="10">SUM(I40:I41)</f>
        <v>0</v>
      </c>
      <c r="J42" s="131">
        <f t="shared" si="10"/>
        <v>0</v>
      </c>
      <c r="K42" s="49">
        <f>SUM(K40:K41)</f>
        <v>0</v>
      </c>
      <c r="L42" s="125"/>
    </row>
    <row r="43" spans="1:13" ht="31.5" x14ac:dyDescent="0.2">
      <c r="A43" s="58">
        <v>13</v>
      </c>
      <c r="B43" s="59" t="s">
        <v>95</v>
      </c>
      <c r="C43" s="60" t="s">
        <v>86</v>
      </c>
      <c r="D43" s="61" t="s">
        <v>86</v>
      </c>
      <c r="E43" s="61" t="s">
        <v>86</v>
      </c>
      <c r="F43" s="61" t="s">
        <v>86</v>
      </c>
      <c r="G43" s="61" t="s">
        <v>86</v>
      </c>
      <c r="H43" s="129">
        <f>H8</f>
        <v>23345.184999999998</v>
      </c>
      <c r="I43" s="129">
        <f>I8</f>
        <v>12351.49</v>
      </c>
      <c r="J43" s="129">
        <f>J8</f>
        <v>12351.49</v>
      </c>
      <c r="K43" s="63">
        <f t="shared" ref="K43:K45" si="11">SUM(H43:J43)</f>
        <v>48048.164999999994</v>
      </c>
      <c r="L43" s="51" t="s">
        <v>86</v>
      </c>
    </row>
    <row r="44" spans="1:13" ht="31.5" x14ac:dyDescent="0.2">
      <c r="A44" s="64"/>
      <c r="B44" s="178" t="s">
        <v>96</v>
      </c>
      <c r="C44" s="46" t="s">
        <v>87</v>
      </c>
      <c r="D44" s="47" t="s">
        <v>86</v>
      </c>
      <c r="E44" s="47" t="s">
        <v>86</v>
      </c>
      <c r="F44" s="47" t="s">
        <v>86</v>
      </c>
      <c r="G44" s="47" t="s">
        <v>86</v>
      </c>
      <c r="H44" s="131">
        <f>H43-H45</f>
        <v>23021.924999999999</v>
      </c>
      <c r="I44" s="131">
        <f t="shared" ref="I44:J44" si="12">I43-I45</f>
        <v>12028.23</v>
      </c>
      <c r="J44" s="131">
        <f t="shared" si="12"/>
        <v>12028.23</v>
      </c>
      <c r="K44" s="49">
        <f>SUM(H44:J44)</f>
        <v>47078.384999999995</v>
      </c>
      <c r="L44" s="46" t="s">
        <v>86</v>
      </c>
    </row>
    <row r="45" spans="1:13" ht="31.5" x14ac:dyDescent="0.2">
      <c r="A45" s="64"/>
      <c r="B45" s="179"/>
      <c r="C45" s="46" t="s">
        <v>113</v>
      </c>
      <c r="D45" s="47" t="s">
        <v>86</v>
      </c>
      <c r="E45" s="47" t="s">
        <v>86</v>
      </c>
      <c r="F45" s="47" t="s">
        <v>86</v>
      </c>
      <c r="G45" s="47" t="s">
        <v>86</v>
      </c>
      <c r="H45" s="131">
        <f>H16</f>
        <v>323.26</v>
      </c>
      <c r="I45" s="131">
        <f t="shared" ref="I45:J45" si="13">I16</f>
        <v>323.26</v>
      </c>
      <c r="J45" s="131">
        <f t="shared" si="13"/>
        <v>323.26</v>
      </c>
      <c r="K45" s="49">
        <f t="shared" si="11"/>
        <v>969.78</v>
      </c>
      <c r="L45" s="46" t="s">
        <v>86</v>
      </c>
    </row>
    <row r="46" spans="1:13" x14ac:dyDescent="0.2">
      <c r="B46" s="66"/>
      <c r="C46" s="67"/>
      <c r="D46" s="68"/>
      <c r="E46" s="68"/>
      <c r="F46" s="68"/>
      <c r="G46" s="68"/>
      <c r="H46" s="133"/>
      <c r="I46" s="133"/>
      <c r="J46" s="133"/>
      <c r="K46" s="69"/>
      <c r="L46" s="67"/>
    </row>
    <row r="47" spans="1:13" ht="18.75" x14ac:dyDescent="0.2">
      <c r="B47" s="185"/>
      <c r="C47" s="185"/>
      <c r="D47" s="185"/>
      <c r="E47" s="70"/>
      <c r="F47" s="70"/>
      <c r="G47" s="70"/>
      <c r="H47" s="134"/>
      <c r="I47" s="134"/>
      <c r="J47" s="143"/>
      <c r="K47" s="73"/>
      <c r="L47" s="186"/>
      <c r="M47" s="186"/>
    </row>
    <row r="48" spans="1:13" ht="18.75" x14ac:dyDescent="0.3">
      <c r="B48" s="28"/>
      <c r="C48" s="28"/>
      <c r="D48" s="74"/>
      <c r="E48" s="74"/>
      <c r="F48" s="74"/>
      <c r="G48" s="74"/>
      <c r="H48" s="135"/>
      <c r="I48" s="135"/>
      <c r="J48" s="135"/>
      <c r="K48" s="76"/>
      <c r="L48" s="28"/>
    </row>
    <row r="49" spans="2:12" ht="18.75" x14ac:dyDescent="0.3">
      <c r="B49" s="28"/>
      <c r="C49" s="28"/>
      <c r="D49" s="74"/>
      <c r="E49" s="74"/>
      <c r="F49" s="74"/>
      <c r="G49" s="74"/>
      <c r="H49" s="136"/>
      <c r="I49" s="136"/>
      <c r="J49" s="136"/>
      <c r="K49" s="76"/>
      <c r="L49" s="28"/>
    </row>
    <row r="50" spans="2:12" ht="18.75" x14ac:dyDescent="0.3">
      <c r="B50" s="28"/>
      <c r="C50" s="28"/>
      <c r="D50" s="74"/>
      <c r="E50" s="74"/>
      <c r="F50" s="74"/>
      <c r="G50" s="74"/>
      <c r="H50" s="136"/>
      <c r="I50" s="136"/>
      <c r="J50" s="137"/>
      <c r="K50" s="76"/>
      <c r="L50" s="28"/>
    </row>
    <row r="51" spans="2:12" ht="18.75" x14ac:dyDescent="0.3">
      <c r="B51" s="28"/>
      <c r="C51" s="28"/>
      <c r="D51" s="74"/>
      <c r="E51" s="74"/>
      <c r="F51" s="74"/>
      <c r="G51" s="74"/>
      <c r="H51" s="136"/>
      <c r="I51" s="136"/>
      <c r="J51" s="136"/>
      <c r="K51" s="76"/>
      <c r="L51" s="28"/>
    </row>
    <row r="52" spans="2:12" ht="18.75" x14ac:dyDescent="0.3">
      <c r="B52" s="28"/>
      <c r="C52" s="28"/>
      <c r="D52" s="74"/>
      <c r="E52" s="74"/>
      <c r="F52" s="74"/>
      <c r="G52" s="74"/>
      <c r="H52" s="137"/>
      <c r="I52" s="136"/>
      <c r="J52" s="137"/>
      <c r="K52" s="76"/>
      <c r="L52" s="28"/>
    </row>
    <row r="53" spans="2:12" x14ac:dyDescent="0.25">
      <c r="B53" s="28"/>
      <c r="C53" s="28"/>
      <c r="D53" s="74"/>
      <c r="E53" s="74"/>
      <c r="F53" s="74"/>
      <c r="G53" s="74"/>
      <c r="H53" s="138"/>
      <c r="I53" s="138"/>
      <c r="J53" s="138"/>
      <c r="K53" s="76"/>
      <c r="L53" s="28"/>
    </row>
    <row r="54" spans="2:12" x14ac:dyDescent="0.25">
      <c r="B54" s="28"/>
      <c r="C54" s="28"/>
      <c r="D54" s="74"/>
      <c r="E54" s="74"/>
      <c r="F54" s="74"/>
      <c r="G54" s="74"/>
      <c r="H54" s="138"/>
      <c r="I54" s="139"/>
      <c r="J54" s="139"/>
      <c r="K54" s="76"/>
      <c r="L54" s="28"/>
    </row>
    <row r="55" spans="2:12" x14ac:dyDescent="0.25">
      <c r="B55" s="28"/>
      <c r="C55" s="28"/>
      <c r="D55" s="74"/>
      <c r="E55" s="74"/>
      <c r="F55" s="74"/>
      <c r="G55" s="74"/>
      <c r="H55" s="138"/>
      <c r="I55" s="139"/>
      <c r="J55" s="139"/>
      <c r="K55" s="76"/>
      <c r="L55" s="28"/>
    </row>
    <row r="56" spans="2:12" x14ac:dyDescent="0.25">
      <c r="B56" s="28"/>
      <c r="C56" s="28"/>
      <c r="D56" s="74"/>
      <c r="E56" s="74"/>
      <c r="F56" s="74"/>
      <c r="G56" s="74"/>
      <c r="H56" s="139"/>
      <c r="I56" s="139"/>
      <c r="J56" s="139"/>
      <c r="K56" s="76"/>
      <c r="L56" s="28"/>
    </row>
    <row r="57" spans="2:12" x14ac:dyDescent="0.25">
      <c r="B57" s="28"/>
      <c r="C57" s="28"/>
      <c r="D57" s="74"/>
      <c r="E57" s="74"/>
      <c r="F57" s="74"/>
      <c r="G57" s="74"/>
      <c r="H57" s="139"/>
      <c r="I57" s="139"/>
      <c r="J57" s="139"/>
      <c r="K57" s="76"/>
      <c r="L57" s="28"/>
    </row>
    <row r="58" spans="2:12" x14ac:dyDescent="0.25">
      <c r="B58" s="28"/>
      <c r="C58" s="28"/>
      <c r="D58" s="74"/>
      <c r="E58" s="74"/>
      <c r="F58" s="74"/>
      <c r="G58" s="74"/>
      <c r="H58" s="138"/>
      <c r="I58" s="139"/>
      <c r="J58" s="139"/>
      <c r="K58" s="76"/>
      <c r="L58" s="28"/>
    </row>
    <row r="59" spans="2:12" x14ac:dyDescent="0.25">
      <c r="B59" s="28"/>
      <c r="C59" s="28"/>
      <c r="D59" s="74"/>
      <c r="E59" s="74"/>
      <c r="F59" s="74"/>
      <c r="G59" s="74"/>
      <c r="H59" s="139"/>
      <c r="I59" s="139"/>
      <c r="J59" s="139"/>
      <c r="K59" s="76"/>
      <c r="L59" s="28"/>
    </row>
    <row r="60" spans="2:12" x14ac:dyDescent="0.25">
      <c r="B60" s="28"/>
      <c r="C60" s="28"/>
      <c r="D60" s="74"/>
      <c r="E60" s="74"/>
      <c r="F60" s="74"/>
      <c r="G60" s="74"/>
      <c r="H60" s="139"/>
      <c r="I60" s="139"/>
      <c r="J60" s="139"/>
      <c r="K60" s="76"/>
      <c r="L60" s="28"/>
    </row>
    <row r="61" spans="2:12" x14ac:dyDescent="0.25">
      <c r="B61" s="28"/>
      <c r="C61" s="28"/>
      <c r="D61" s="74"/>
      <c r="E61" s="74"/>
      <c r="F61" s="74"/>
      <c r="G61" s="74"/>
      <c r="H61" s="139"/>
      <c r="I61" s="139"/>
      <c r="J61" s="139"/>
      <c r="K61" s="76"/>
      <c r="L61" s="28"/>
    </row>
    <row r="62" spans="2:12" x14ac:dyDescent="0.25">
      <c r="B62" s="28"/>
      <c r="C62" s="28"/>
      <c r="D62" s="74"/>
      <c r="E62" s="74"/>
      <c r="F62" s="74"/>
      <c r="G62" s="74"/>
      <c r="H62" s="139"/>
      <c r="I62" s="139"/>
      <c r="J62" s="139"/>
      <c r="K62" s="76"/>
      <c r="L62" s="28"/>
    </row>
    <row r="63" spans="2:12" x14ac:dyDescent="0.25">
      <c r="B63" s="28"/>
      <c r="C63" s="28"/>
      <c r="D63" s="74"/>
      <c r="E63" s="74"/>
      <c r="F63" s="74"/>
      <c r="G63" s="74"/>
      <c r="H63" s="139"/>
      <c r="I63" s="139"/>
      <c r="J63" s="139"/>
      <c r="K63" s="76"/>
      <c r="L63" s="28"/>
    </row>
    <row r="64" spans="2:12" x14ac:dyDescent="0.25">
      <c r="B64" s="28"/>
      <c r="C64" s="28"/>
      <c r="D64" s="74"/>
      <c r="E64" s="74"/>
      <c r="F64" s="74"/>
      <c r="G64" s="74"/>
      <c r="H64" s="139"/>
      <c r="I64" s="139"/>
      <c r="J64" s="139"/>
      <c r="K64" s="76"/>
      <c r="L64" s="28"/>
    </row>
    <row r="65" spans="2:12" x14ac:dyDescent="0.25">
      <c r="B65" s="28"/>
      <c r="C65" s="28"/>
      <c r="D65" s="74"/>
      <c r="E65" s="74"/>
      <c r="F65" s="74"/>
      <c r="G65" s="74"/>
      <c r="H65" s="139"/>
      <c r="I65" s="139"/>
      <c r="J65" s="139"/>
      <c r="K65" s="76"/>
      <c r="L65" s="28"/>
    </row>
    <row r="66" spans="2:12" x14ac:dyDescent="0.25">
      <c r="B66" s="28"/>
      <c r="C66" s="28"/>
      <c r="D66" s="74"/>
      <c r="E66" s="74"/>
      <c r="F66" s="74"/>
      <c r="G66" s="74"/>
      <c r="H66" s="139"/>
      <c r="I66" s="139"/>
      <c r="J66" s="139"/>
      <c r="K66" s="76"/>
      <c r="L66" s="28"/>
    </row>
    <row r="67" spans="2:12" x14ac:dyDescent="0.25">
      <c r="B67" s="28"/>
      <c r="C67" s="28"/>
      <c r="D67" s="74"/>
      <c r="E67" s="74"/>
      <c r="F67" s="74"/>
      <c r="G67" s="74"/>
      <c r="H67" s="139"/>
      <c r="I67" s="139"/>
      <c r="J67" s="139"/>
      <c r="K67" s="76"/>
      <c r="L67" s="28"/>
    </row>
    <row r="68" spans="2:12" x14ac:dyDescent="0.25">
      <c r="B68" s="28"/>
      <c r="C68" s="28"/>
      <c r="D68" s="74"/>
      <c r="E68" s="74"/>
      <c r="F68" s="74"/>
      <c r="G68" s="74"/>
      <c r="H68" s="139"/>
      <c r="I68" s="139"/>
      <c r="J68" s="139"/>
      <c r="K68" s="76"/>
      <c r="L68" s="28"/>
    </row>
    <row r="69" spans="2:12" x14ac:dyDescent="0.25">
      <c r="B69" s="28"/>
      <c r="C69" s="28"/>
      <c r="D69" s="74"/>
      <c r="E69" s="74"/>
      <c r="F69" s="74"/>
      <c r="G69" s="74"/>
      <c r="H69" s="139"/>
      <c r="I69" s="139"/>
      <c r="J69" s="139"/>
      <c r="K69" s="76"/>
      <c r="L69" s="28"/>
    </row>
    <row r="70" spans="2:12" x14ac:dyDescent="0.25">
      <c r="B70" s="28"/>
      <c r="C70" s="28"/>
      <c r="D70" s="74"/>
      <c r="E70" s="74"/>
      <c r="F70" s="74"/>
      <c r="G70" s="74"/>
      <c r="H70" s="139"/>
      <c r="I70" s="139"/>
      <c r="J70" s="139"/>
      <c r="K70" s="76"/>
      <c r="L70" s="28"/>
    </row>
    <row r="71" spans="2:12" x14ac:dyDescent="0.25">
      <c r="B71" s="28"/>
      <c r="C71" s="28"/>
      <c r="D71" s="74"/>
      <c r="E71" s="74"/>
      <c r="F71" s="74"/>
      <c r="G71" s="74"/>
      <c r="H71" s="139"/>
      <c r="I71" s="139"/>
      <c r="J71" s="139"/>
      <c r="K71" s="76"/>
      <c r="L71" s="28"/>
    </row>
    <row r="72" spans="2:12" x14ac:dyDescent="0.25">
      <c r="B72" s="28"/>
      <c r="C72" s="28"/>
      <c r="D72" s="74"/>
      <c r="E72" s="74"/>
      <c r="F72" s="74"/>
      <c r="G72" s="74"/>
      <c r="H72" s="139"/>
      <c r="I72" s="139"/>
      <c r="J72" s="139"/>
      <c r="K72" s="76"/>
      <c r="L72" s="28"/>
    </row>
    <row r="73" spans="2:12" x14ac:dyDescent="0.25">
      <c r="B73" s="28"/>
      <c r="C73" s="28"/>
      <c r="D73" s="74"/>
      <c r="E73" s="74"/>
      <c r="F73" s="74"/>
      <c r="G73" s="74"/>
      <c r="H73" s="139"/>
      <c r="I73" s="139"/>
      <c r="J73" s="139"/>
      <c r="K73" s="76"/>
      <c r="L73" s="28"/>
    </row>
    <row r="74" spans="2:12" x14ac:dyDescent="0.25">
      <c r="B74" s="28"/>
      <c r="C74" s="28"/>
      <c r="D74" s="74"/>
      <c r="E74" s="74"/>
      <c r="F74" s="74"/>
      <c r="G74" s="74"/>
      <c r="H74" s="139"/>
      <c r="I74" s="139"/>
      <c r="J74" s="139"/>
      <c r="K74" s="76"/>
      <c r="L74" s="28"/>
    </row>
    <row r="75" spans="2:12" x14ac:dyDescent="0.25">
      <c r="B75" s="28"/>
      <c r="C75" s="28"/>
      <c r="D75" s="74"/>
      <c r="E75" s="74"/>
      <c r="F75" s="74"/>
      <c r="G75" s="74"/>
      <c r="H75" s="139"/>
      <c r="I75" s="139"/>
      <c r="J75" s="139"/>
      <c r="K75" s="76"/>
      <c r="L75" s="28"/>
    </row>
    <row r="76" spans="2:12" x14ac:dyDescent="0.25">
      <c r="B76" s="28"/>
      <c r="C76" s="28"/>
      <c r="D76" s="74"/>
      <c r="E76" s="74"/>
      <c r="F76" s="74"/>
      <c r="G76" s="74"/>
      <c r="H76" s="139"/>
      <c r="I76" s="139"/>
      <c r="J76" s="139"/>
      <c r="K76" s="76"/>
      <c r="L76" s="28"/>
    </row>
    <row r="77" spans="2:12" x14ac:dyDescent="0.25">
      <c r="B77" s="28"/>
      <c r="C77" s="28"/>
      <c r="D77" s="74"/>
      <c r="E77" s="74"/>
      <c r="F77" s="74"/>
      <c r="G77" s="74"/>
      <c r="H77" s="139"/>
      <c r="I77" s="139"/>
      <c r="J77" s="139"/>
      <c r="K77" s="76"/>
      <c r="L77" s="28"/>
    </row>
    <row r="78" spans="2:12" x14ac:dyDescent="0.25">
      <c r="B78" s="28"/>
      <c r="C78" s="28"/>
      <c r="D78" s="74"/>
      <c r="E78" s="74"/>
      <c r="F78" s="74"/>
      <c r="G78" s="74"/>
      <c r="H78" s="139"/>
      <c r="I78" s="139"/>
      <c r="J78" s="139"/>
      <c r="K78" s="76"/>
      <c r="L78" s="28"/>
    </row>
    <row r="79" spans="2:12" x14ac:dyDescent="0.25">
      <c r="B79" s="28"/>
      <c r="C79" s="28"/>
      <c r="D79" s="74"/>
      <c r="E79" s="74"/>
      <c r="F79" s="74"/>
      <c r="G79" s="74"/>
      <c r="H79" s="139"/>
      <c r="I79" s="139"/>
      <c r="J79" s="139"/>
      <c r="K79" s="76"/>
      <c r="L79" s="28"/>
    </row>
    <row r="80" spans="2:12" x14ac:dyDescent="0.25">
      <c r="B80" s="28"/>
      <c r="C80" s="28"/>
      <c r="D80" s="74"/>
      <c r="E80" s="74"/>
      <c r="F80" s="74"/>
      <c r="G80" s="74"/>
      <c r="H80" s="139"/>
      <c r="I80" s="139"/>
      <c r="J80" s="139"/>
      <c r="K80" s="76"/>
      <c r="L80" s="28"/>
    </row>
    <row r="81" spans="2:12" x14ac:dyDescent="0.25">
      <c r="B81" s="28"/>
      <c r="C81" s="28"/>
      <c r="D81" s="74"/>
      <c r="E81" s="74"/>
      <c r="F81" s="74"/>
      <c r="G81" s="74"/>
      <c r="H81" s="139"/>
      <c r="I81" s="139"/>
      <c r="J81" s="139"/>
      <c r="K81" s="76"/>
      <c r="L81" s="28"/>
    </row>
    <row r="82" spans="2:12" x14ac:dyDescent="0.25">
      <c r="B82" s="28"/>
      <c r="C82" s="28"/>
      <c r="D82" s="74"/>
      <c r="E82" s="74"/>
      <c r="F82" s="74"/>
      <c r="G82" s="74"/>
      <c r="H82" s="139"/>
      <c r="I82" s="139"/>
      <c r="J82" s="139"/>
      <c r="K82" s="76"/>
      <c r="L82" s="28"/>
    </row>
    <row r="83" spans="2:12" x14ac:dyDescent="0.25">
      <c r="B83" s="28"/>
      <c r="C83" s="28"/>
      <c r="D83" s="74"/>
      <c r="E83" s="74"/>
      <c r="F83" s="74"/>
      <c r="G83" s="74"/>
      <c r="H83" s="139"/>
      <c r="I83" s="139"/>
      <c r="J83" s="139"/>
      <c r="K83" s="76"/>
      <c r="L83" s="28"/>
    </row>
    <row r="84" spans="2:12" x14ac:dyDescent="0.25">
      <c r="B84" s="28"/>
      <c r="C84" s="28"/>
      <c r="D84" s="74"/>
      <c r="E84" s="74"/>
      <c r="F84" s="74"/>
      <c r="G84" s="74"/>
      <c r="H84" s="139"/>
      <c r="I84" s="139"/>
      <c r="J84" s="139"/>
      <c r="K84" s="76"/>
      <c r="L84" s="28"/>
    </row>
    <row r="85" spans="2:12" x14ac:dyDescent="0.25">
      <c r="B85" s="28"/>
      <c r="C85" s="28"/>
      <c r="D85" s="74"/>
      <c r="E85" s="74"/>
      <c r="F85" s="74"/>
      <c r="G85" s="74"/>
      <c r="H85" s="139"/>
      <c r="I85" s="139"/>
      <c r="J85" s="139"/>
      <c r="K85" s="76"/>
      <c r="L85" s="28"/>
    </row>
    <row r="86" spans="2:12" x14ac:dyDescent="0.25">
      <c r="B86" s="28"/>
      <c r="C86" s="28"/>
      <c r="D86" s="74"/>
      <c r="E86" s="74"/>
      <c r="F86" s="74"/>
      <c r="G86" s="74"/>
      <c r="H86" s="139"/>
      <c r="I86" s="139"/>
      <c r="J86" s="139"/>
      <c r="K86" s="76"/>
      <c r="L86" s="28"/>
    </row>
    <row r="87" spans="2:12" x14ac:dyDescent="0.25">
      <c r="B87" s="28"/>
      <c r="C87" s="28"/>
      <c r="D87" s="74"/>
      <c r="E87" s="74"/>
      <c r="F87" s="74"/>
      <c r="G87" s="74"/>
      <c r="H87" s="139"/>
      <c r="I87" s="139"/>
      <c r="J87" s="139"/>
      <c r="K87" s="76"/>
      <c r="L87" s="28"/>
    </row>
    <row r="88" spans="2:12" x14ac:dyDescent="0.25">
      <c r="B88" s="28"/>
      <c r="C88" s="28"/>
      <c r="D88" s="74"/>
      <c r="E88" s="74"/>
      <c r="F88" s="74"/>
      <c r="G88" s="74"/>
      <c r="H88" s="139"/>
      <c r="I88" s="139"/>
      <c r="J88" s="139"/>
      <c r="K88" s="76"/>
      <c r="L88" s="28"/>
    </row>
    <row r="89" spans="2:12" x14ac:dyDescent="0.25">
      <c r="B89" s="28"/>
      <c r="C89" s="28"/>
      <c r="D89" s="74"/>
      <c r="E89" s="74"/>
      <c r="F89" s="74"/>
      <c r="G89" s="74"/>
      <c r="H89" s="139"/>
      <c r="I89" s="139"/>
      <c r="J89" s="139"/>
      <c r="K89" s="76"/>
      <c r="L89" s="28"/>
    </row>
    <row r="90" spans="2:12" x14ac:dyDescent="0.25">
      <c r="B90" s="28"/>
      <c r="C90" s="28"/>
      <c r="D90" s="74"/>
      <c r="E90" s="74"/>
      <c r="F90" s="74"/>
      <c r="G90" s="74"/>
      <c r="H90" s="139"/>
      <c r="I90" s="139"/>
      <c r="J90" s="139"/>
      <c r="K90" s="76"/>
      <c r="L90" s="28"/>
    </row>
    <row r="91" spans="2:12" x14ac:dyDescent="0.25">
      <c r="B91" s="28"/>
      <c r="C91" s="28"/>
      <c r="D91" s="74"/>
      <c r="E91" s="74"/>
      <c r="F91" s="74"/>
      <c r="G91" s="74"/>
      <c r="H91" s="139"/>
      <c r="I91" s="139"/>
      <c r="J91" s="139"/>
      <c r="K91" s="76"/>
      <c r="L91" s="28"/>
    </row>
    <row r="92" spans="2:12" x14ac:dyDescent="0.25">
      <c r="B92" s="28"/>
      <c r="C92" s="28"/>
      <c r="D92" s="74"/>
      <c r="E92" s="74"/>
      <c r="F92" s="74"/>
      <c r="G92" s="74"/>
      <c r="H92" s="139"/>
      <c r="I92" s="139"/>
      <c r="J92" s="139"/>
      <c r="K92" s="76"/>
      <c r="L92" s="28"/>
    </row>
    <row r="93" spans="2:12" x14ac:dyDescent="0.25">
      <c r="B93" s="28"/>
      <c r="C93" s="28"/>
      <c r="D93" s="74"/>
      <c r="E93" s="74"/>
      <c r="F93" s="74"/>
      <c r="G93" s="74"/>
      <c r="H93" s="139"/>
      <c r="I93" s="139"/>
      <c r="J93" s="139"/>
      <c r="K93" s="76"/>
      <c r="L93" s="28"/>
    </row>
    <row r="94" spans="2:12" x14ac:dyDescent="0.25">
      <c r="B94" s="28"/>
      <c r="C94" s="28"/>
      <c r="D94" s="74"/>
      <c r="E94" s="74"/>
      <c r="F94" s="74"/>
      <c r="G94" s="74"/>
      <c r="H94" s="139"/>
      <c r="I94" s="139"/>
      <c r="J94" s="139"/>
      <c r="K94" s="76"/>
      <c r="L94" s="28"/>
    </row>
    <row r="95" spans="2:12" x14ac:dyDescent="0.25">
      <c r="B95" s="28"/>
      <c r="C95" s="28"/>
      <c r="D95" s="74"/>
      <c r="E95" s="74"/>
      <c r="F95" s="74"/>
      <c r="G95" s="74"/>
      <c r="H95" s="139"/>
      <c r="I95" s="139"/>
      <c r="J95" s="139"/>
      <c r="K95" s="76"/>
      <c r="L95" s="28"/>
    </row>
  </sheetData>
  <mergeCells count="53">
    <mergeCell ref="A40:A42"/>
    <mergeCell ref="E12:E16"/>
    <mergeCell ref="F12:F16"/>
    <mergeCell ref="C12:C15"/>
    <mergeCell ref="D12:D15"/>
    <mergeCell ref="C40:C41"/>
    <mergeCell ref="D40:D41"/>
    <mergeCell ref="E40:E41"/>
    <mergeCell ref="B40:B42"/>
    <mergeCell ref="C42:G42"/>
    <mergeCell ref="B12:B17"/>
    <mergeCell ref="A12:A17"/>
    <mergeCell ref="A25:A26"/>
    <mergeCell ref="B25:B26"/>
    <mergeCell ref="C26:G26"/>
    <mergeCell ref="F27:F31"/>
    <mergeCell ref="B47:D47"/>
    <mergeCell ref="L47:M47"/>
    <mergeCell ref="C17:G17"/>
    <mergeCell ref="A18:A19"/>
    <mergeCell ref="B18:B19"/>
    <mergeCell ref="C19:G19"/>
    <mergeCell ref="B44:B45"/>
    <mergeCell ref="A38:A39"/>
    <mergeCell ref="B38:B39"/>
    <mergeCell ref="C39:G39"/>
    <mergeCell ref="A27:A37"/>
    <mergeCell ref="B27:B37"/>
    <mergeCell ref="C37:G37"/>
    <mergeCell ref="A20:A21"/>
    <mergeCell ref="L23:L39"/>
    <mergeCell ref="L10:L21"/>
    <mergeCell ref="A23:A24"/>
    <mergeCell ref="B23:B24"/>
    <mergeCell ref="B20:B21"/>
    <mergeCell ref="C21:G21"/>
    <mergeCell ref="C24:G24"/>
    <mergeCell ref="F32:F36"/>
    <mergeCell ref="C27:C36"/>
    <mergeCell ref="D27:D36"/>
    <mergeCell ref="E27:E36"/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A10:A11"/>
    <mergeCell ref="B10:B11"/>
    <mergeCell ref="C11:G11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view="pageBreakPreview" zoomScaleNormal="100" zoomScaleSheetLayoutView="100" workbookViewId="0">
      <selection activeCell="H16" sqref="H16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9" width="12" customWidth="1"/>
  </cols>
  <sheetData>
    <row r="1" spans="1:11" ht="72" customHeight="1" x14ac:dyDescent="0.25">
      <c r="A1" s="2"/>
      <c r="B1" s="1"/>
      <c r="C1" s="2"/>
      <c r="D1" s="1"/>
      <c r="E1" s="148" t="s">
        <v>188</v>
      </c>
      <c r="F1" s="148"/>
      <c r="G1" s="148"/>
      <c r="H1" s="148"/>
      <c r="I1" s="148"/>
    </row>
    <row r="2" spans="1:11" ht="18.75" x14ac:dyDescent="0.25">
      <c r="A2" s="26"/>
      <c r="B2" s="1"/>
      <c r="C2" s="2"/>
      <c r="D2" s="1"/>
      <c r="E2" s="1"/>
      <c r="F2" s="1"/>
      <c r="G2" s="1"/>
      <c r="H2" s="1"/>
      <c r="I2" s="1"/>
    </row>
    <row r="3" spans="1:11" ht="18.75" x14ac:dyDescent="0.25">
      <c r="A3" s="26"/>
      <c r="B3" s="1"/>
      <c r="C3" s="2"/>
      <c r="D3" s="1"/>
      <c r="E3" s="1"/>
      <c r="F3" s="1"/>
      <c r="G3" s="1"/>
      <c r="H3" s="1"/>
      <c r="I3" s="1"/>
    </row>
    <row r="4" spans="1:11" ht="18.75" x14ac:dyDescent="0.25">
      <c r="A4" s="151" t="s">
        <v>1</v>
      </c>
      <c r="B4" s="151"/>
      <c r="C4" s="151"/>
      <c r="D4" s="151"/>
      <c r="E4" s="151"/>
      <c r="F4" s="151"/>
      <c r="G4" s="151"/>
      <c r="H4" s="151"/>
      <c r="I4" s="151"/>
    </row>
    <row r="5" spans="1:11" ht="48" customHeight="1" x14ac:dyDescent="0.25">
      <c r="A5" s="156" t="s">
        <v>189</v>
      </c>
      <c r="B5" s="151"/>
      <c r="C5" s="151"/>
      <c r="D5" s="151"/>
      <c r="E5" s="151"/>
      <c r="F5" s="151"/>
      <c r="G5" s="151"/>
      <c r="H5" s="151"/>
      <c r="I5" s="151"/>
    </row>
    <row r="6" spans="1:11" ht="18.75" x14ac:dyDescent="0.25">
      <c r="A6" s="26"/>
      <c r="B6" s="1"/>
      <c r="C6" s="2"/>
      <c r="D6" s="1"/>
      <c r="E6" s="1"/>
      <c r="F6" s="1"/>
      <c r="G6" s="1"/>
      <c r="H6" s="1"/>
      <c r="I6" s="1"/>
    </row>
    <row r="7" spans="1:11" x14ac:dyDescent="0.25">
      <c r="A7" s="152" t="s">
        <v>4</v>
      </c>
      <c r="B7" s="152" t="s">
        <v>170</v>
      </c>
      <c r="C7" s="152" t="s">
        <v>65</v>
      </c>
      <c r="D7" s="152" t="s">
        <v>171</v>
      </c>
      <c r="E7" s="152" t="s">
        <v>172</v>
      </c>
      <c r="F7" s="152"/>
      <c r="G7" s="152"/>
      <c r="H7" s="152"/>
      <c r="I7" s="152"/>
    </row>
    <row r="8" spans="1:11" x14ac:dyDescent="0.25">
      <c r="A8" s="152"/>
      <c r="B8" s="152"/>
      <c r="C8" s="152"/>
      <c r="D8" s="152"/>
      <c r="E8" s="25">
        <v>2019</v>
      </c>
      <c r="F8" s="25">
        <v>2020</v>
      </c>
      <c r="G8" s="25">
        <v>2021</v>
      </c>
      <c r="H8" s="126">
        <v>2022</v>
      </c>
      <c r="I8" s="25">
        <v>2023</v>
      </c>
    </row>
    <row r="9" spans="1:11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6">
        <v>8</v>
      </c>
      <c r="I9" s="25">
        <v>9</v>
      </c>
    </row>
    <row r="10" spans="1:11" ht="21" customHeight="1" x14ac:dyDescent="0.25">
      <c r="A10" s="116">
        <v>1</v>
      </c>
      <c r="B10" s="204" t="s">
        <v>181</v>
      </c>
      <c r="C10" s="205"/>
      <c r="D10" s="205"/>
      <c r="E10" s="205"/>
      <c r="F10" s="205"/>
      <c r="G10" s="205"/>
      <c r="H10" s="205"/>
      <c r="I10" s="206"/>
    </row>
    <row r="11" spans="1:11" ht="29.25" customHeight="1" x14ac:dyDescent="0.25">
      <c r="A11" s="14" t="s">
        <v>173</v>
      </c>
      <c r="B11" s="204" t="s">
        <v>191</v>
      </c>
      <c r="C11" s="205"/>
      <c r="D11" s="205"/>
      <c r="E11" s="205"/>
      <c r="F11" s="205"/>
      <c r="G11" s="205"/>
      <c r="H11" s="205"/>
      <c r="I11" s="206"/>
    </row>
    <row r="12" spans="1:11" ht="47.25" x14ac:dyDescent="0.25">
      <c r="A12" s="14" t="s">
        <v>176</v>
      </c>
      <c r="B12" s="117" t="s">
        <v>182</v>
      </c>
      <c r="C12" s="16" t="s">
        <v>75</v>
      </c>
      <c r="D12" s="46" t="s">
        <v>175</v>
      </c>
      <c r="E12" s="118">
        <v>5.9</v>
      </c>
      <c r="F12" s="118">
        <v>5.9</v>
      </c>
      <c r="G12" s="118">
        <v>6</v>
      </c>
      <c r="H12" s="118">
        <f>I12</f>
        <v>6.1</v>
      </c>
      <c r="I12" s="118">
        <v>6.1</v>
      </c>
    </row>
    <row r="13" spans="1:11" ht="34.5" customHeight="1" x14ac:dyDescent="0.25">
      <c r="A13" s="14" t="s">
        <v>178</v>
      </c>
      <c r="B13" s="207" t="s">
        <v>183</v>
      </c>
      <c r="C13" s="208"/>
      <c r="D13" s="208"/>
      <c r="E13" s="208"/>
      <c r="F13" s="208"/>
      <c r="G13" s="208"/>
      <c r="H13" s="208"/>
      <c r="I13" s="209"/>
    </row>
    <row r="14" spans="1:11" ht="49.5" customHeight="1" x14ac:dyDescent="0.25">
      <c r="A14" s="14" t="s">
        <v>184</v>
      </c>
      <c r="B14" s="117" t="s">
        <v>185</v>
      </c>
      <c r="C14" s="16" t="s">
        <v>75</v>
      </c>
      <c r="D14" s="46" t="s">
        <v>175</v>
      </c>
      <c r="E14" s="18">
        <v>88</v>
      </c>
      <c r="F14" s="18">
        <v>88</v>
      </c>
      <c r="G14" s="18">
        <v>88</v>
      </c>
      <c r="H14" s="18">
        <f>I14</f>
        <v>88</v>
      </c>
      <c r="I14" s="18">
        <v>88</v>
      </c>
    </row>
    <row r="15" spans="1:11" ht="33.75" customHeight="1" x14ac:dyDescent="0.25">
      <c r="A15" s="14" t="s">
        <v>186</v>
      </c>
      <c r="B15" s="117" t="s">
        <v>187</v>
      </c>
      <c r="C15" s="16" t="s">
        <v>73</v>
      </c>
      <c r="D15" s="46" t="s">
        <v>175</v>
      </c>
      <c r="E15" s="18">
        <v>120</v>
      </c>
      <c r="F15" s="18">
        <v>130</v>
      </c>
      <c r="G15" s="18">
        <v>140</v>
      </c>
      <c r="H15" s="18">
        <f>I15</f>
        <v>140</v>
      </c>
      <c r="I15" s="18">
        <v>140</v>
      </c>
      <c r="J15" s="19"/>
      <c r="K15" s="1"/>
    </row>
  </sheetData>
  <mergeCells count="11">
    <mergeCell ref="B10:I10"/>
    <mergeCell ref="B11:I11"/>
    <mergeCell ref="B13:I13"/>
    <mergeCell ref="E1:I1"/>
    <mergeCell ref="A4:I4"/>
    <mergeCell ref="A5:I5"/>
    <mergeCell ref="A7:A8"/>
    <mergeCell ref="B7:B8"/>
    <mergeCell ref="C7:C8"/>
    <mergeCell ref="D7:D8"/>
    <mergeCell ref="E7:I7"/>
  </mergeCells>
  <pageMargins left="1.1811023622047245" right="0.70866141732283472" top="0.31496062992125984" bottom="0.31496062992125984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67"/>
  <sheetViews>
    <sheetView view="pageBreakPreview" zoomScale="75" zoomScaleNormal="75" zoomScaleSheetLayoutView="75" workbookViewId="0">
      <selection activeCell="H14" sqref="H14"/>
    </sheetView>
  </sheetViews>
  <sheetFormatPr defaultRowHeight="15.75" x14ac:dyDescent="0.2"/>
  <cols>
    <col min="1" max="1" width="6.5" style="65" customWidth="1"/>
    <col min="2" max="2" width="41.5" style="31" customWidth="1"/>
    <col min="3" max="3" width="21.875" style="31" customWidth="1"/>
    <col min="4" max="5" width="9" style="80"/>
    <col min="6" max="6" width="11.125" style="80" bestFit="1" customWidth="1"/>
    <col min="7" max="7" width="12.5" style="80" customWidth="1"/>
    <col min="8" max="10" width="14.125" style="81" customWidth="1"/>
    <col min="11" max="11" width="14.5" style="81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167" t="s">
        <v>62</v>
      </c>
      <c r="J1" s="167"/>
      <c r="K1" s="167"/>
      <c r="L1" s="167"/>
      <c r="M1" s="30"/>
      <c r="N1" s="30"/>
      <c r="O1" s="30"/>
    </row>
    <row r="2" spans="1:15" ht="31.5" customHeight="1" x14ac:dyDescent="0.25">
      <c r="A2" s="28"/>
      <c r="B2" s="28"/>
      <c r="C2" s="28"/>
      <c r="D2" s="28"/>
      <c r="E2" s="28"/>
      <c r="F2" s="28"/>
      <c r="G2" s="28"/>
      <c r="H2" s="28"/>
      <c r="I2" s="168" t="s">
        <v>121</v>
      </c>
      <c r="J2" s="168"/>
      <c r="K2" s="168"/>
      <c r="L2" s="168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169" t="s">
        <v>115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170" t="s">
        <v>4</v>
      </c>
      <c r="B6" s="172" t="s">
        <v>81</v>
      </c>
      <c r="C6" s="172" t="s">
        <v>82</v>
      </c>
      <c r="D6" s="173" t="s">
        <v>6</v>
      </c>
      <c r="E6" s="173"/>
      <c r="F6" s="173"/>
      <c r="G6" s="173"/>
      <c r="H6" s="174" t="s">
        <v>83</v>
      </c>
      <c r="I6" s="174"/>
      <c r="J6" s="174"/>
      <c r="K6" s="175"/>
      <c r="L6" s="172" t="s">
        <v>84</v>
      </c>
      <c r="M6" s="32"/>
      <c r="N6" s="32"/>
    </row>
    <row r="7" spans="1:15" ht="31.5" x14ac:dyDescent="0.2">
      <c r="A7" s="171"/>
      <c r="B7" s="172"/>
      <c r="C7" s="172"/>
      <c r="D7" s="33" t="s">
        <v>7</v>
      </c>
      <c r="E7" s="33" t="s">
        <v>8</v>
      </c>
      <c r="F7" s="33" t="s">
        <v>9</v>
      </c>
      <c r="G7" s="33" t="s">
        <v>10</v>
      </c>
      <c r="H7" s="34" t="s">
        <v>59</v>
      </c>
      <c r="I7" s="34" t="s">
        <v>80</v>
      </c>
      <c r="J7" s="34" t="s">
        <v>211</v>
      </c>
      <c r="K7" s="35" t="s">
        <v>212</v>
      </c>
      <c r="L7" s="172"/>
      <c r="N7" s="31" t="s">
        <v>85</v>
      </c>
    </row>
    <row r="8" spans="1:15" ht="47.25" x14ac:dyDescent="0.2">
      <c r="A8" s="36">
        <v>1</v>
      </c>
      <c r="B8" s="37" t="s">
        <v>116</v>
      </c>
      <c r="C8" s="38" t="s">
        <v>86</v>
      </c>
      <c r="D8" s="39" t="s">
        <v>86</v>
      </c>
      <c r="E8" s="39" t="s">
        <v>86</v>
      </c>
      <c r="F8" s="39" t="s">
        <v>86</v>
      </c>
      <c r="G8" s="39" t="s">
        <v>86</v>
      </c>
      <c r="H8" s="40">
        <f>H9</f>
        <v>400</v>
      </c>
      <c r="I8" s="40">
        <f t="shared" ref="I8:J8" si="0">I9</f>
        <v>400</v>
      </c>
      <c r="J8" s="40">
        <f t="shared" si="0"/>
        <v>400</v>
      </c>
      <c r="K8" s="40">
        <f t="shared" ref="K8:K15" si="1">SUM(H8:J8)</f>
        <v>1200</v>
      </c>
      <c r="L8" s="41" t="s">
        <v>86</v>
      </c>
      <c r="M8" s="42"/>
    </row>
    <row r="9" spans="1:15" s="45" customFormat="1" ht="63" x14ac:dyDescent="0.25">
      <c r="A9" s="36">
        <f>A8+1</f>
        <v>2</v>
      </c>
      <c r="B9" s="43" t="s">
        <v>117</v>
      </c>
      <c r="C9" s="38" t="s">
        <v>86</v>
      </c>
      <c r="D9" s="39" t="s">
        <v>86</v>
      </c>
      <c r="E9" s="39" t="s">
        <v>86</v>
      </c>
      <c r="F9" s="39" t="s">
        <v>86</v>
      </c>
      <c r="G9" s="39" t="s">
        <v>86</v>
      </c>
      <c r="H9" s="44">
        <f>H11+H13+H15</f>
        <v>400</v>
      </c>
      <c r="I9" s="44">
        <f t="shared" ref="I9:J9" si="2">I11+I13+I15</f>
        <v>400</v>
      </c>
      <c r="J9" s="44">
        <f t="shared" si="2"/>
        <v>400</v>
      </c>
      <c r="K9" s="40">
        <f t="shared" si="1"/>
        <v>1200</v>
      </c>
      <c r="L9" s="41" t="s">
        <v>86</v>
      </c>
    </row>
    <row r="10" spans="1:15" ht="64.5" customHeight="1" x14ac:dyDescent="0.2">
      <c r="A10" s="176">
        <f>A9+1</f>
        <v>3</v>
      </c>
      <c r="B10" s="178" t="s">
        <v>118</v>
      </c>
      <c r="C10" s="46" t="s">
        <v>87</v>
      </c>
      <c r="D10" s="47" t="s">
        <v>25</v>
      </c>
      <c r="E10" s="47" t="s">
        <v>26</v>
      </c>
      <c r="F10" s="48" t="s">
        <v>50</v>
      </c>
      <c r="G10" s="47" t="s">
        <v>25</v>
      </c>
      <c r="H10" s="49">
        <v>300</v>
      </c>
      <c r="I10" s="49">
        <v>300</v>
      </c>
      <c r="J10" s="49">
        <v>300</v>
      </c>
      <c r="K10" s="50">
        <f t="shared" si="1"/>
        <v>900</v>
      </c>
      <c r="L10" s="191" t="s">
        <v>28</v>
      </c>
    </row>
    <row r="11" spans="1:15" x14ac:dyDescent="0.2">
      <c r="A11" s="177"/>
      <c r="B11" s="179"/>
      <c r="C11" s="180" t="s">
        <v>89</v>
      </c>
      <c r="D11" s="181"/>
      <c r="E11" s="181"/>
      <c r="F11" s="181"/>
      <c r="G11" s="182"/>
      <c r="H11" s="49">
        <f>SUM(H10)</f>
        <v>300</v>
      </c>
      <c r="I11" s="49">
        <f>SUM(I10)</f>
        <v>300</v>
      </c>
      <c r="J11" s="49">
        <f>SUM(J10)</f>
        <v>300</v>
      </c>
      <c r="K11" s="50">
        <f t="shared" si="1"/>
        <v>900</v>
      </c>
      <c r="L11" s="192"/>
    </row>
    <row r="12" spans="1:15" ht="66" customHeight="1" x14ac:dyDescent="0.2">
      <c r="A12" s="176">
        <f>A10+1</f>
        <v>4</v>
      </c>
      <c r="B12" s="178" t="s">
        <v>119</v>
      </c>
      <c r="C12" s="46" t="s">
        <v>87</v>
      </c>
      <c r="D12" s="57" t="s">
        <v>25</v>
      </c>
      <c r="E12" s="57" t="s">
        <v>26</v>
      </c>
      <c r="F12" s="54" t="s">
        <v>53</v>
      </c>
      <c r="G12" s="47" t="s">
        <v>25</v>
      </c>
      <c r="H12" s="49">
        <v>50</v>
      </c>
      <c r="I12" s="49">
        <v>50</v>
      </c>
      <c r="J12" s="49">
        <v>50</v>
      </c>
      <c r="K12" s="50">
        <f t="shared" si="1"/>
        <v>150</v>
      </c>
      <c r="L12" s="192"/>
    </row>
    <row r="13" spans="1:15" x14ac:dyDescent="0.2">
      <c r="A13" s="177"/>
      <c r="B13" s="179"/>
      <c r="C13" s="184" t="s">
        <v>90</v>
      </c>
      <c r="D13" s="184"/>
      <c r="E13" s="184"/>
      <c r="F13" s="184"/>
      <c r="G13" s="184"/>
      <c r="H13" s="49">
        <f>SUM(H12:H12)</f>
        <v>50</v>
      </c>
      <c r="I13" s="49">
        <f>SUM(I12:I12)</f>
        <v>50</v>
      </c>
      <c r="J13" s="49">
        <f>SUM(J12:J12)</f>
        <v>50</v>
      </c>
      <c r="K13" s="50">
        <f t="shared" si="1"/>
        <v>150</v>
      </c>
      <c r="L13" s="192"/>
    </row>
    <row r="14" spans="1:15" ht="84" customHeight="1" x14ac:dyDescent="0.2">
      <c r="A14" s="176">
        <f>A12+1</f>
        <v>5</v>
      </c>
      <c r="B14" s="178" t="s">
        <v>120</v>
      </c>
      <c r="C14" s="46" t="s">
        <v>87</v>
      </c>
      <c r="D14" s="47" t="s">
        <v>25</v>
      </c>
      <c r="E14" s="47" t="s">
        <v>26</v>
      </c>
      <c r="F14" s="48" t="s">
        <v>57</v>
      </c>
      <c r="G14" s="47" t="s">
        <v>25</v>
      </c>
      <c r="H14" s="49">
        <v>50</v>
      </c>
      <c r="I14" s="50">
        <v>50</v>
      </c>
      <c r="J14" s="50">
        <v>50</v>
      </c>
      <c r="K14" s="50">
        <f t="shared" si="1"/>
        <v>150</v>
      </c>
      <c r="L14" s="192"/>
    </row>
    <row r="15" spans="1:15" x14ac:dyDescent="0.2">
      <c r="A15" s="177"/>
      <c r="B15" s="179"/>
      <c r="C15" s="180" t="s">
        <v>91</v>
      </c>
      <c r="D15" s="181"/>
      <c r="E15" s="181"/>
      <c r="F15" s="181"/>
      <c r="G15" s="182"/>
      <c r="H15" s="49">
        <f>SUM(H14)</f>
        <v>50</v>
      </c>
      <c r="I15" s="49">
        <f>SUM(I14)</f>
        <v>50</v>
      </c>
      <c r="J15" s="49">
        <f>SUM(J14)</f>
        <v>50</v>
      </c>
      <c r="K15" s="50">
        <f t="shared" si="1"/>
        <v>150</v>
      </c>
      <c r="L15" s="192"/>
    </row>
    <row r="16" spans="1:15" ht="31.5" x14ac:dyDescent="0.2">
      <c r="A16" s="58">
        <f>A14+1</f>
        <v>6</v>
      </c>
      <c r="B16" s="59" t="s">
        <v>95</v>
      </c>
      <c r="C16" s="60" t="s">
        <v>86</v>
      </c>
      <c r="D16" s="61" t="s">
        <v>86</v>
      </c>
      <c r="E16" s="61" t="s">
        <v>86</v>
      </c>
      <c r="F16" s="61" t="s">
        <v>86</v>
      </c>
      <c r="G16" s="61" t="s">
        <v>86</v>
      </c>
      <c r="H16" s="62">
        <f>H8</f>
        <v>400</v>
      </c>
      <c r="I16" s="62">
        <f>I8</f>
        <v>400</v>
      </c>
      <c r="J16" s="62">
        <f>J8</f>
        <v>400</v>
      </c>
      <c r="K16" s="63">
        <f t="shared" ref="K16:K17" si="3">SUM(H16:J16)</f>
        <v>1200</v>
      </c>
      <c r="L16" s="51" t="s">
        <v>86</v>
      </c>
    </row>
    <row r="17" spans="1:13" ht="31.5" x14ac:dyDescent="0.2">
      <c r="A17" s="64"/>
      <c r="B17" s="82" t="s">
        <v>96</v>
      </c>
      <c r="C17" s="46" t="s">
        <v>87</v>
      </c>
      <c r="D17" s="47" t="s">
        <v>86</v>
      </c>
      <c r="E17" s="47" t="s">
        <v>86</v>
      </c>
      <c r="F17" s="47" t="s">
        <v>86</v>
      </c>
      <c r="G17" s="47" t="s">
        <v>86</v>
      </c>
      <c r="H17" s="49">
        <f>H16</f>
        <v>400</v>
      </c>
      <c r="I17" s="49">
        <f t="shared" ref="I17:J17" si="4">I16</f>
        <v>400</v>
      </c>
      <c r="J17" s="49">
        <f t="shared" si="4"/>
        <v>400</v>
      </c>
      <c r="K17" s="49">
        <f t="shared" si="3"/>
        <v>1200</v>
      </c>
      <c r="L17" s="46" t="s">
        <v>86</v>
      </c>
    </row>
    <row r="18" spans="1:13" x14ac:dyDescent="0.2">
      <c r="B18" s="66"/>
      <c r="C18" s="67"/>
      <c r="D18" s="68"/>
      <c r="E18" s="68"/>
      <c r="F18" s="68"/>
      <c r="G18" s="68"/>
      <c r="H18" s="69"/>
      <c r="I18" s="69"/>
      <c r="J18" s="69"/>
      <c r="K18" s="69"/>
      <c r="L18" s="67"/>
    </row>
    <row r="19" spans="1:13" ht="18.75" x14ac:dyDescent="0.2">
      <c r="B19" s="185"/>
      <c r="C19" s="185"/>
      <c r="D19" s="185"/>
      <c r="E19" s="70"/>
      <c r="F19" s="70"/>
      <c r="G19" s="70"/>
      <c r="H19" s="71"/>
      <c r="I19" s="71"/>
      <c r="J19" s="72"/>
      <c r="K19" s="73"/>
      <c r="L19" s="186"/>
      <c r="M19" s="186"/>
    </row>
    <row r="20" spans="1:13" ht="18.75" x14ac:dyDescent="0.3">
      <c r="B20" s="28"/>
      <c r="C20" s="28"/>
      <c r="D20" s="74"/>
      <c r="E20" s="74"/>
      <c r="F20" s="74"/>
      <c r="G20" s="74"/>
      <c r="H20" s="75"/>
      <c r="I20" s="75"/>
      <c r="J20" s="75"/>
      <c r="K20" s="76"/>
      <c r="L20" s="28"/>
    </row>
    <row r="21" spans="1:13" ht="18.75" x14ac:dyDescent="0.3">
      <c r="B21" s="28"/>
      <c r="C21" s="28"/>
      <c r="D21" s="74"/>
      <c r="E21" s="74"/>
      <c r="F21" s="74"/>
      <c r="G21" s="74"/>
      <c r="H21" s="77"/>
      <c r="I21" s="77"/>
      <c r="J21" s="77"/>
      <c r="K21" s="76"/>
      <c r="L21" s="28"/>
    </row>
    <row r="22" spans="1:13" ht="18.75" x14ac:dyDescent="0.3">
      <c r="B22" s="28"/>
      <c r="C22" s="28"/>
      <c r="D22" s="74"/>
      <c r="E22" s="74"/>
      <c r="F22" s="74"/>
      <c r="G22" s="74"/>
      <c r="H22" s="77"/>
      <c r="I22" s="77"/>
      <c r="J22" s="78"/>
      <c r="K22" s="76"/>
      <c r="L22" s="28"/>
    </row>
    <row r="23" spans="1:13" ht="18.75" x14ac:dyDescent="0.3">
      <c r="B23" s="28"/>
      <c r="C23" s="28"/>
      <c r="D23" s="74"/>
      <c r="E23" s="74"/>
      <c r="F23" s="74"/>
      <c r="G23" s="74"/>
      <c r="H23" s="77"/>
      <c r="I23" s="77"/>
      <c r="J23" s="77"/>
      <c r="K23" s="76"/>
      <c r="L23" s="28"/>
    </row>
    <row r="24" spans="1:13" ht="18.75" x14ac:dyDescent="0.3">
      <c r="B24" s="28"/>
      <c r="C24" s="28"/>
      <c r="D24" s="74"/>
      <c r="E24" s="74"/>
      <c r="F24" s="74"/>
      <c r="G24" s="74"/>
      <c r="H24" s="78"/>
      <c r="I24" s="77"/>
      <c r="J24" s="78"/>
      <c r="K24" s="76"/>
      <c r="L24" s="28"/>
    </row>
    <row r="25" spans="1:13" x14ac:dyDescent="0.25">
      <c r="B25" s="28"/>
      <c r="C25" s="28"/>
      <c r="D25" s="74"/>
      <c r="E25" s="74"/>
      <c r="F25" s="74"/>
      <c r="G25" s="74"/>
      <c r="H25" s="79"/>
      <c r="I25" s="79"/>
      <c r="J25" s="79"/>
      <c r="K25" s="76"/>
      <c r="L25" s="28"/>
    </row>
    <row r="26" spans="1:13" x14ac:dyDescent="0.25">
      <c r="B26" s="28"/>
      <c r="C26" s="28"/>
      <c r="D26" s="74"/>
      <c r="E26" s="74"/>
      <c r="F26" s="74"/>
      <c r="G26" s="74"/>
      <c r="H26" s="79"/>
      <c r="I26" s="76"/>
      <c r="J26" s="76"/>
      <c r="K26" s="76"/>
      <c r="L26" s="28"/>
    </row>
    <row r="27" spans="1:13" x14ac:dyDescent="0.25">
      <c r="B27" s="28"/>
      <c r="C27" s="28"/>
      <c r="D27" s="74"/>
      <c r="E27" s="74"/>
      <c r="F27" s="74"/>
      <c r="G27" s="74"/>
      <c r="H27" s="79"/>
      <c r="I27" s="76"/>
      <c r="J27" s="76"/>
      <c r="K27" s="76"/>
      <c r="L27" s="28"/>
    </row>
    <row r="28" spans="1:13" x14ac:dyDescent="0.25">
      <c r="B28" s="28"/>
      <c r="C28" s="28"/>
      <c r="D28" s="74"/>
      <c r="E28" s="74"/>
      <c r="F28" s="74"/>
      <c r="G28" s="74"/>
      <c r="H28" s="76"/>
      <c r="I28" s="76"/>
      <c r="J28" s="76"/>
      <c r="K28" s="76"/>
      <c r="L28" s="28"/>
    </row>
    <row r="29" spans="1:13" x14ac:dyDescent="0.25">
      <c r="B29" s="28"/>
      <c r="C29" s="28"/>
      <c r="D29" s="74"/>
      <c r="E29" s="74"/>
      <c r="F29" s="74"/>
      <c r="G29" s="74"/>
      <c r="H29" s="76"/>
      <c r="I29" s="76"/>
      <c r="J29" s="76"/>
      <c r="K29" s="76"/>
      <c r="L29" s="28"/>
    </row>
    <row r="30" spans="1:13" x14ac:dyDescent="0.25">
      <c r="B30" s="28"/>
      <c r="C30" s="28"/>
      <c r="D30" s="74"/>
      <c r="E30" s="74"/>
      <c r="F30" s="74"/>
      <c r="G30" s="74"/>
      <c r="H30" s="79"/>
      <c r="I30" s="76"/>
      <c r="J30" s="76"/>
      <c r="K30" s="76"/>
      <c r="L30" s="28"/>
    </row>
    <row r="31" spans="1:13" x14ac:dyDescent="0.25">
      <c r="B31" s="28"/>
      <c r="C31" s="28"/>
      <c r="D31" s="74"/>
      <c r="E31" s="74"/>
      <c r="F31" s="74"/>
      <c r="G31" s="74"/>
      <c r="H31" s="76"/>
      <c r="I31" s="76"/>
      <c r="J31" s="76"/>
      <c r="K31" s="76"/>
      <c r="L31" s="28"/>
    </row>
    <row r="32" spans="1:13" x14ac:dyDescent="0.25">
      <c r="B32" s="28"/>
      <c r="C32" s="28"/>
      <c r="D32" s="74"/>
      <c r="E32" s="74"/>
      <c r="F32" s="74"/>
      <c r="G32" s="74"/>
      <c r="H32" s="76"/>
      <c r="I32" s="76"/>
      <c r="J32" s="76"/>
      <c r="K32" s="76"/>
      <c r="L32" s="28"/>
    </row>
    <row r="33" spans="2:12" x14ac:dyDescent="0.25">
      <c r="B33" s="28"/>
      <c r="C33" s="28"/>
      <c r="D33" s="74"/>
      <c r="E33" s="74"/>
      <c r="F33" s="74"/>
      <c r="G33" s="74"/>
      <c r="H33" s="76"/>
      <c r="I33" s="76"/>
      <c r="J33" s="76"/>
      <c r="K33" s="76"/>
      <c r="L33" s="28"/>
    </row>
    <row r="34" spans="2:12" x14ac:dyDescent="0.25">
      <c r="B34" s="28"/>
      <c r="C34" s="28"/>
      <c r="D34" s="74"/>
      <c r="E34" s="74"/>
      <c r="F34" s="74"/>
      <c r="G34" s="74"/>
      <c r="H34" s="76"/>
      <c r="I34" s="76"/>
      <c r="J34" s="76"/>
      <c r="K34" s="76"/>
      <c r="L34" s="28"/>
    </row>
    <row r="35" spans="2:12" x14ac:dyDescent="0.25">
      <c r="B35" s="28"/>
      <c r="C35" s="28"/>
      <c r="D35" s="74"/>
      <c r="E35" s="74"/>
      <c r="F35" s="74"/>
      <c r="G35" s="74"/>
      <c r="H35" s="76"/>
      <c r="I35" s="76"/>
      <c r="J35" s="76"/>
      <c r="K35" s="76"/>
      <c r="L35" s="28"/>
    </row>
    <row r="36" spans="2:12" x14ac:dyDescent="0.25">
      <c r="B36" s="28"/>
      <c r="C36" s="28"/>
      <c r="D36" s="74"/>
      <c r="E36" s="74"/>
      <c r="F36" s="74"/>
      <c r="G36" s="74"/>
      <c r="H36" s="76"/>
      <c r="I36" s="76"/>
      <c r="J36" s="76"/>
      <c r="K36" s="76"/>
      <c r="L36" s="28"/>
    </row>
    <row r="37" spans="2:12" x14ac:dyDescent="0.25">
      <c r="B37" s="28"/>
      <c r="C37" s="28"/>
      <c r="D37" s="74"/>
      <c r="E37" s="74"/>
      <c r="F37" s="74"/>
      <c r="G37" s="74"/>
      <c r="H37" s="76"/>
      <c r="I37" s="76"/>
      <c r="J37" s="76"/>
      <c r="K37" s="76"/>
      <c r="L37" s="28"/>
    </row>
    <row r="38" spans="2:12" x14ac:dyDescent="0.25">
      <c r="B38" s="28"/>
      <c r="C38" s="28"/>
      <c r="D38" s="74"/>
      <c r="E38" s="74"/>
      <c r="F38" s="74"/>
      <c r="G38" s="74"/>
      <c r="H38" s="76"/>
      <c r="I38" s="76"/>
      <c r="J38" s="76"/>
      <c r="K38" s="76"/>
      <c r="L38" s="28"/>
    </row>
    <row r="39" spans="2:12" x14ac:dyDescent="0.25">
      <c r="B39" s="28"/>
      <c r="C39" s="28"/>
      <c r="D39" s="74"/>
      <c r="E39" s="74"/>
      <c r="F39" s="74"/>
      <c r="G39" s="74"/>
      <c r="H39" s="76"/>
      <c r="I39" s="76"/>
      <c r="J39" s="76"/>
      <c r="K39" s="76"/>
      <c r="L39" s="28"/>
    </row>
    <row r="40" spans="2:12" x14ac:dyDescent="0.25">
      <c r="B40" s="28"/>
      <c r="C40" s="28"/>
      <c r="D40" s="74"/>
      <c r="E40" s="74"/>
      <c r="F40" s="74"/>
      <c r="G40" s="74"/>
      <c r="H40" s="76"/>
      <c r="I40" s="76"/>
      <c r="J40" s="76"/>
      <c r="K40" s="76"/>
      <c r="L40" s="28"/>
    </row>
    <row r="41" spans="2:12" x14ac:dyDescent="0.25">
      <c r="B41" s="28"/>
      <c r="C41" s="28"/>
      <c r="D41" s="74"/>
      <c r="E41" s="74"/>
      <c r="F41" s="74"/>
      <c r="G41" s="74"/>
      <c r="H41" s="76"/>
      <c r="I41" s="76"/>
      <c r="J41" s="76"/>
      <c r="K41" s="76"/>
      <c r="L41" s="28"/>
    </row>
    <row r="42" spans="2:12" x14ac:dyDescent="0.25">
      <c r="B42" s="28"/>
      <c r="C42" s="28"/>
      <c r="D42" s="74"/>
      <c r="E42" s="74"/>
      <c r="F42" s="74"/>
      <c r="G42" s="74"/>
      <c r="H42" s="76"/>
      <c r="I42" s="76"/>
      <c r="J42" s="76"/>
      <c r="K42" s="76"/>
      <c r="L42" s="28"/>
    </row>
    <row r="43" spans="2:12" x14ac:dyDescent="0.25">
      <c r="B43" s="28"/>
      <c r="C43" s="28"/>
      <c r="D43" s="74"/>
      <c r="E43" s="74"/>
      <c r="F43" s="74"/>
      <c r="G43" s="74"/>
      <c r="H43" s="76"/>
      <c r="I43" s="76"/>
      <c r="J43" s="76"/>
      <c r="K43" s="76"/>
      <c r="L43" s="28"/>
    </row>
    <row r="44" spans="2:12" x14ac:dyDescent="0.25">
      <c r="B44" s="28"/>
      <c r="C44" s="28"/>
      <c r="D44" s="74"/>
      <c r="E44" s="74"/>
      <c r="F44" s="74"/>
      <c r="G44" s="74"/>
      <c r="H44" s="76"/>
      <c r="I44" s="76"/>
      <c r="J44" s="76"/>
      <c r="K44" s="76"/>
      <c r="L44" s="28"/>
    </row>
    <row r="45" spans="2:12" x14ac:dyDescent="0.25">
      <c r="B45" s="28"/>
      <c r="C45" s="28"/>
      <c r="D45" s="74"/>
      <c r="E45" s="74"/>
      <c r="F45" s="74"/>
      <c r="G45" s="74"/>
      <c r="H45" s="76"/>
      <c r="I45" s="76"/>
      <c r="J45" s="76"/>
      <c r="K45" s="76"/>
      <c r="L45" s="28"/>
    </row>
    <row r="46" spans="2:12" x14ac:dyDescent="0.25">
      <c r="B46" s="28"/>
      <c r="C46" s="28"/>
      <c r="D46" s="74"/>
      <c r="E46" s="74"/>
      <c r="F46" s="74"/>
      <c r="G46" s="74"/>
      <c r="H46" s="76"/>
      <c r="I46" s="76"/>
      <c r="J46" s="76"/>
      <c r="K46" s="76"/>
      <c r="L46" s="28"/>
    </row>
    <row r="47" spans="2:12" x14ac:dyDescent="0.25">
      <c r="B47" s="28"/>
      <c r="C47" s="28"/>
      <c r="D47" s="74"/>
      <c r="E47" s="74"/>
      <c r="F47" s="74"/>
      <c r="G47" s="74"/>
      <c r="H47" s="76"/>
      <c r="I47" s="76"/>
      <c r="J47" s="76"/>
      <c r="K47" s="76"/>
      <c r="L47" s="28"/>
    </row>
    <row r="48" spans="2:12" x14ac:dyDescent="0.25">
      <c r="B48" s="28"/>
      <c r="C48" s="28"/>
      <c r="D48" s="74"/>
      <c r="E48" s="74"/>
      <c r="F48" s="74"/>
      <c r="G48" s="74"/>
      <c r="H48" s="76"/>
      <c r="I48" s="76"/>
      <c r="J48" s="76"/>
      <c r="K48" s="76"/>
      <c r="L48" s="28"/>
    </row>
    <row r="49" spans="2:12" x14ac:dyDescent="0.25">
      <c r="B49" s="28"/>
      <c r="C49" s="28"/>
      <c r="D49" s="74"/>
      <c r="E49" s="74"/>
      <c r="F49" s="74"/>
      <c r="G49" s="74"/>
      <c r="H49" s="76"/>
      <c r="I49" s="76"/>
      <c r="J49" s="76"/>
      <c r="K49" s="76"/>
      <c r="L49" s="28"/>
    </row>
    <row r="50" spans="2:12" x14ac:dyDescent="0.25">
      <c r="B50" s="28"/>
      <c r="C50" s="28"/>
      <c r="D50" s="74"/>
      <c r="E50" s="74"/>
      <c r="F50" s="74"/>
      <c r="G50" s="74"/>
      <c r="H50" s="76"/>
      <c r="I50" s="76"/>
      <c r="J50" s="76"/>
      <c r="K50" s="76"/>
      <c r="L50" s="28"/>
    </row>
    <row r="51" spans="2:12" x14ac:dyDescent="0.25">
      <c r="B51" s="28"/>
      <c r="C51" s="28"/>
      <c r="D51" s="74"/>
      <c r="E51" s="74"/>
      <c r="F51" s="74"/>
      <c r="G51" s="74"/>
      <c r="H51" s="76"/>
      <c r="I51" s="76"/>
      <c r="J51" s="76"/>
      <c r="K51" s="76"/>
      <c r="L51" s="28"/>
    </row>
    <row r="52" spans="2:12" x14ac:dyDescent="0.25">
      <c r="B52" s="28"/>
      <c r="C52" s="28"/>
      <c r="D52" s="74"/>
      <c r="E52" s="74"/>
      <c r="F52" s="74"/>
      <c r="G52" s="74"/>
      <c r="H52" s="76"/>
      <c r="I52" s="76"/>
      <c r="J52" s="76"/>
      <c r="K52" s="76"/>
      <c r="L52" s="28"/>
    </row>
    <row r="53" spans="2:12" x14ac:dyDescent="0.25">
      <c r="B53" s="28"/>
      <c r="C53" s="28"/>
      <c r="D53" s="74"/>
      <c r="E53" s="74"/>
      <c r="F53" s="74"/>
      <c r="G53" s="74"/>
      <c r="H53" s="76"/>
      <c r="I53" s="76"/>
      <c r="J53" s="76"/>
      <c r="K53" s="76"/>
      <c r="L53" s="28"/>
    </row>
    <row r="54" spans="2:12" x14ac:dyDescent="0.25">
      <c r="B54" s="28"/>
      <c r="C54" s="28"/>
      <c r="D54" s="74"/>
      <c r="E54" s="74"/>
      <c r="F54" s="74"/>
      <c r="G54" s="74"/>
      <c r="H54" s="76"/>
      <c r="I54" s="76"/>
      <c r="J54" s="76"/>
      <c r="K54" s="76"/>
      <c r="L54" s="28"/>
    </row>
    <row r="55" spans="2:12" x14ac:dyDescent="0.25">
      <c r="B55" s="28"/>
      <c r="C55" s="28"/>
      <c r="D55" s="74"/>
      <c r="E55" s="74"/>
      <c r="F55" s="74"/>
      <c r="G55" s="74"/>
      <c r="H55" s="76"/>
      <c r="I55" s="76"/>
      <c r="J55" s="76"/>
      <c r="K55" s="76"/>
      <c r="L55" s="28"/>
    </row>
    <row r="56" spans="2:12" x14ac:dyDescent="0.25">
      <c r="B56" s="28"/>
      <c r="C56" s="28"/>
      <c r="D56" s="74"/>
      <c r="E56" s="74"/>
      <c r="F56" s="74"/>
      <c r="G56" s="74"/>
      <c r="H56" s="76"/>
      <c r="I56" s="76"/>
      <c r="J56" s="76"/>
      <c r="K56" s="76"/>
      <c r="L56" s="28"/>
    </row>
    <row r="57" spans="2:12" x14ac:dyDescent="0.25">
      <c r="B57" s="28"/>
      <c r="C57" s="28"/>
      <c r="D57" s="74"/>
      <c r="E57" s="74"/>
      <c r="F57" s="74"/>
      <c r="G57" s="74"/>
      <c r="H57" s="76"/>
      <c r="I57" s="76"/>
      <c r="J57" s="76"/>
      <c r="K57" s="76"/>
      <c r="L57" s="28"/>
    </row>
    <row r="58" spans="2:12" x14ac:dyDescent="0.25">
      <c r="B58" s="28"/>
      <c r="C58" s="28"/>
      <c r="D58" s="74"/>
      <c r="E58" s="74"/>
      <c r="F58" s="74"/>
      <c r="G58" s="74"/>
      <c r="H58" s="76"/>
      <c r="I58" s="76"/>
      <c r="J58" s="76"/>
      <c r="K58" s="76"/>
      <c r="L58" s="28"/>
    </row>
    <row r="59" spans="2:12" x14ac:dyDescent="0.25">
      <c r="B59" s="28"/>
      <c r="C59" s="28"/>
      <c r="D59" s="74"/>
      <c r="E59" s="74"/>
      <c r="F59" s="74"/>
      <c r="G59" s="74"/>
      <c r="H59" s="76"/>
      <c r="I59" s="76"/>
      <c r="J59" s="76"/>
      <c r="K59" s="76"/>
      <c r="L59" s="28"/>
    </row>
    <row r="60" spans="2:12" x14ac:dyDescent="0.25">
      <c r="B60" s="28"/>
      <c r="C60" s="28"/>
      <c r="D60" s="74"/>
      <c r="E60" s="74"/>
      <c r="F60" s="74"/>
      <c r="G60" s="74"/>
      <c r="H60" s="76"/>
      <c r="I60" s="76"/>
      <c r="J60" s="76"/>
      <c r="K60" s="76"/>
      <c r="L60" s="28"/>
    </row>
    <row r="61" spans="2:12" x14ac:dyDescent="0.25">
      <c r="B61" s="28"/>
      <c r="C61" s="28"/>
      <c r="D61" s="74"/>
      <c r="E61" s="74"/>
      <c r="F61" s="74"/>
      <c r="G61" s="74"/>
      <c r="H61" s="76"/>
      <c r="I61" s="76"/>
      <c r="J61" s="76"/>
      <c r="K61" s="76"/>
      <c r="L61" s="28"/>
    </row>
    <row r="62" spans="2:12" x14ac:dyDescent="0.25">
      <c r="B62" s="28"/>
      <c r="C62" s="28"/>
      <c r="D62" s="74"/>
      <c r="E62" s="74"/>
      <c r="F62" s="74"/>
      <c r="G62" s="74"/>
      <c r="H62" s="76"/>
      <c r="I62" s="76"/>
      <c r="J62" s="76"/>
      <c r="K62" s="76"/>
      <c r="L62" s="28"/>
    </row>
    <row r="63" spans="2:12" x14ac:dyDescent="0.25">
      <c r="B63" s="28"/>
      <c r="C63" s="28"/>
      <c r="D63" s="74"/>
      <c r="E63" s="74"/>
      <c r="F63" s="74"/>
      <c r="G63" s="74"/>
      <c r="H63" s="76"/>
      <c r="I63" s="76"/>
      <c r="J63" s="76"/>
      <c r="K63" s="76"/>
      <c r="L63" s="28"/>
    </row>
    <row r="64" spans="2:12" x14ac:dyDescent="0.25">
      <c r="B64" s="28"/>
      <c r="C64" s="28"/>
      <c r="D64" s="74"/>
      <c r="E64" s="74"/>
      <c r="F64" s="74"/>
      <c r="G64" s="74"/>
      <c r="H64" s="76"/>
      <c r="I64" s="76"/>
      <c r="J64" s="76"/>
      <c r="K64" s="76"/>
      <c r="L64" s="28"/>
    </row>
    <row r="65" spans="2:12" x14ac:dyDescent="0.25">
      <c r="B65" s="28"/>
      <c r="C65" s="28"/>
      <c r="D65" s="74"/>
      <c r="E65" s="74"/>
      <c r="F65" s="74"/>
      <c r="G65" s="74"/>
      <c r="H65" s="76"/>
      <c r="I65" s="76"/>
      <c r="J65" s="76"/>
      <c r="K65" s="76"/>
      <c r="L65" s="28"/>
    </row>
    <row r="66" spans="2:12" x14ac:dyDescent="0.25">
      <c r="B66" s="28"/>
      <c r="C66" s="28"/>
      <c r="D66" s="74"/>
      <c r="E66" s="74"/>
      <c r="F66" s="74"/>
      <c r="G66" s="74"/>
      <c r="H66" s="76"/>
      <c r="I66" s="76"/>
      <c r="J66" s="76"/>
      <c r="K66" s="76"/>
      <c r="L66" s="28"/>
    </row>
    <row r="67" spans="2:12" x14ac:dyDescent="0.25">
      <c r="B67" s="28"/>
      <c r="C67" s="28"/>
      <c r="D67" s="74"/>
      <c r="E67" s="74"/>
      <c r="F67" s="74"/>
      <c r="G67" s="74"/>
      <c r="H67" s="76"/>
      <c r="I67" s="76"/>
      <c r="J67" s="76"/>
      <c r="K67" s="76"/>
      <c r="L67" s="28"/>
    </row>
  </sheetData>
  <mergeCells count="21">
    <mergeCell ref="B19:D19"/>
    <mergeCell ref="L19:M19"/>
    <mergeCell ref="C13:G13"/>
    <mergeCell ref="A14:A15"/>
    <mergeCell ref="B14:B15"/>
    <mergeCell ref="C15:G15"/>
    <mergeCell ref="A10:A11"/>
    <mergeCell ref="B10:B11"/>
    <mergeCell ref="L10:L15"/>
    <mergeCell ref="C11:G11"/>
    <mergeCell ref="A12:A13"/>
    <mergeCell ref="B12:B13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view="pageBreakPreview" zoomScaleNormal="100" zoomScaleSheetLayoutView="100" workbookViewId="0">
      <selection activeCell="H16" sqref="H16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9" width="12" customWidth="1"/>
  </cols>
  <sheetData>
    <row r="1" spans="1:9" ht="59.25" customHeight="1" x14ac:dyDescent="0.25">
      <c r="A1" s="2"/>
      <c r="B1" s="1"/>
      <c r="C1" s="2"/>
      <c r="D1" s="1"/>
      <c r="E1" s="211" t="s">
        <v>196</v>
      </c>
      <c r="F1" s="211"/>
      <c r="G1" s="211"/>
      <c r="H1" s="211"/>
      <c r="I1" s="211"/>
    </row>
    <row r="2" spans="1:9" ht="18.75" x14ac:dyDescent="0.25">
      <c r="A2" s="26"/>
      <c r="B2" s="1"/>
      <c r="C2" s="2"/>
      <c r="D2" s="1"/>
      <c r="E2" s="1"/>
      <c r="F2" s="1"/>
      <c r="G2" s="1"/>
      <c r="H2" s="1"/>
      <c r="I2" s="1"/>
    </row>
    <row r="3" spans="1:9" ht="18.75" x14ac:dyDescent="0.25">
      <c r="A3" s="26"/>
      <c r="B3" s="1"/>
      <c r="C3" s="2"/>
      <c r="D3" s="1"/>
      <c r="E3" s="1"/>
      <c r="F3" s="1"/>
      <c r="G3" s="1"/>
      <c r="H3" s="1"/>
      <c r="I3" s="1"/>
    </row>
    <row r="4" spans="1:9" ht="18.75" x14ac:dyDescent="0.25">
      <c r="A4" s="151" t="s">
        <v>1</v>
      </c>
      <c r="B4" s="151"/>
      <c r="C4" s="151"/>
      <c r="D4" s="151"/>
      <c r="E4" s="151"/>
      <c r="F4" s="151"/>
      <c r="G4" s="151"/>
      <c r="H4" s="151"/>
      <c r="I4" s="151"/>
    </row>
    <row r="5" spans="1:9" ht="41.25" customHeight="1" x14ac:dyDescent="0.25">
      <c r="A5" s="156" t="s">
        <v>197</v>
      </c>
      <c r="B5" s="151"/>
      <c r="C5" s="151"/>
      <c r="D5" s="151"/>
      <c r="E5" s="151"/>
      <c r="F5" s="151"/>
      <c r="G5" s="151"/>
      <c r="H5" s="151"/>
      <c r="I5" s="151"/>
    </row>
    <row r="6" spans="1:9" ht="18.75" x14ac:dyDescent="0.25">
      <c r="A6" s="26"/>
      <c r="B6" s="1"/>
      <c r="C6" s="2"/>
      <c r="D6" s="1"/>
      <c r="E6" s="1"/>
      <c r="F6" s="1"/>
      <c r="G6" s="1"/>
      <c r="H6" s="1"/>
      <c r="I6" s="1"/>
    </row>
    <row r="7" spans="1:9" x14ac:dyDescent="0.25">
      <c r="A7" s="152" t="s">
        <v>4</v>
      </c>
      <c r="B7" s="152" t="s">
        <v>170</v>
      </c>
      <c r="C7" s="152" t="s">
        <v>65</v>
      </c>
      <c r="D7" s="152" t="s">
        <v>171</v>
      </c>
      <c r="E7" s="152" t="s">
        <v>172</v>
      </c>
      <c r="F7" s="152"/>
      <c r="G7" s="152"/>
      <c r="H7" s="152"/>
      <c r="I7" s="152"/>
    </row>
    <row r="8" spans="1:9" x14ac:dyDescent="0.25">
      <c r="A8" s="152"/>
      <c r="B8" s="152"/>
      <c r="C8" s="152"/>
      <c r="D8" s="152"/>
      <c r="E8" s="25">
        <v>2019</v>
      </c>
      <c r="F8" s="25">
        <v>2020</v>
      </c>
      <c r="G8" s="25">
        <v>2021</v>
      </c>
      <c r="H8" s="126">
        <v>2022</v>
      </c>
      <c r="I8" s="25">
        <v>2023</v>
      </c>
    </row>
    <row r="9" spans="1:9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6">
        <v>8</v>
      </c>
      <c r="I9" s="25">
        <v>9</v>
      </c>
    </row>
    <row r="10" spans="1:9" ht="33.75" customHeight="1" x14ac:dyDescent="0.25">
      <c r="A10" s="210" t="s">
        <v>192</v>
      </c>
      <c r="B10" s="210"/>
      <c r="C10" s="210"/>
      <c r="D10" s="210"/>
      <c r="E10" s="210"/>
      <c r="F10" s="210"/>
      <c r="G10" s="210"/>
      <c r="H10" s="210"/>
      <c r="I10" s="210"/>
    </row>
    <row r="11" spans="1:9" ht="32.25" customHeight="1" x14ac:dyDescent="0.25">
      <c r="A11" s="210" t="s">
        <v>198</v>
      </c>
      <c r="B11" s="210"/>
      <c r="C11" s="210"/>
      <c r="D11" s="210"/>
      <c r="E11" s="210"/>
      <c r="F11" s="210"/>
      <c r="G11" s="210"/>
      <c r="H11" s="210"/>
      <c r="I11" s="210"/>
    </row>
    <row r="12" spans="1:9" ht="63.75" x14ac:dyDescent="0.25">
      <c r="A12" s="27" t="s">
        <v>2</v>
      </c>
      <c r="B12" s="119" t="s">
        <v>193</v>
      </c>
      <c r="C12" s="3" t="s">
        <v>194</v>
      </c>
      <c r="D12" s="120" t="s">
        <v>195</v>
      </c>
      <c r="E12" s="3">
        <v>2</v>
      </c>
      <c r="F12" s="3">
        <v>2</v>
      </c>
      <c r="G12" s="3">
        <v>2</v>
      </c>
      <c r="H12" s="3">
        <v>2</v>
      </c>
      <c r="I12" s="3">
        <v>2</v>
      </c>
    </row>
  </sheetData>
  <mergeCells count="10">
    <mergeCell ref="A10:I10"/>
    <mergeCell ref="A11:I11"/>
    <mergeCell ref="E1:I1"/>
    <mergeCell ref="A4:I4"/>
    <mergeCell ref="A5:I5"/>
    <mergeCell ref="A7:A8"/>
    <mergeCell ref="B7:B8"/>
    <mergeCell ref="C7:C8"/>
    <mergeCell ref="D7:D8"/>
    <mergeCell ref="E7:I7"/>
  </mergeCells>
  <pageMargins left="1.1811023622047245" right="0.70866141732283472" top="0.31496062992125984" bottom="0.31496062992125984" header="0.31496062992125984" footer="0.31496062992125984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I12" sqref="I12"/>
    </sheetView>
  </sheetViews>
  <sheetFormatPr defaultRowHeight="15.75" x14ac:dyDescent="0.2"/>
  <cols>
    <col min="1" max="1" width="6.5" style="65" customWidth="1"/>
    <col min="2" max="2" width="41.5" style="31" customWidth="1"/>
    <col min="3" max="3" width="21.875" style="31" customWidth="1"/>
    <col min="4" max="5" width="9" style="80"/>
    <col min="6" max="6" width="11.125" style="80" bestFit="1" customWidth="1"/>
    <col min="7" max="7" width="12.5" style="80" customWidth="1"/>
    <col min="8" max="10" width="14.125" style="81" customWidth="1"/>
    <col min="11" max="11" width="14.5" style="81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167" t="s">
        <v>62</v>
      </c>
      <c r="J1" s="167"/>
      <c r="K1" s="167"/>
      <c r="L1" s="167"/>
      <c r="M1" s="30"/>
      <c r="N1" s="30"/>
      <c r="O1" s="30"/>
    </row>
    <row r="2" spans="1:15" x14ac:dyDescent="0.25">
      <c r="A2" s="28"/>
      <c r="B2" s="28"/>
      <c r="C2" s="28"/>
      <c r="D2" s="28"/>
      <c r="E2" s="28"/>
      <c r="F2" s="28"/>
      <c r="G2" s="28"/>
      <c r="H2" s="28"/>
      <c r="I2" s="168" t="s">
        <v>122</v>
      </c>
      <c r="J2" s="168"/>
      <c r="K2" s="168"/>
      <c r="L2" s="168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169" t="s">
        <v>123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170" t="s">
        <v>4</v>
      </c>
      <c r="B6" s="172" t="s">
        <v>81</v>
      </c>
      <c r="C6" s="172" t="s">
        <v>82</v>
      </c>
      <c r="D6" s="173" t="s">
        <v>6</v>
      </c>
      <c r="E6" s="173"/>
      <c r="F6" s="173"/>
      <c r="G6" s="173"/>
      <c r="H6" s="174" t="s">
        <v>83</v>
      </c>
      <c r="I6" s="174"/>
      <c r="J6" s="174"/>
      <c r="K6" s="175"/>
      <c r="L6" s="172" t="s">
        <v>84</v>
      </c>
      <c r="M6" s="32"/>
      <c r="N6" s="32"/>
    </row>
    <row r="7" spans="1:15" ht="31.5" x14ac:dyDescent="0.2">
      <c r="A7" s="171"/>
      <c r="B7" s="172"/>
      <c r="C7" s="172"/>
      <c r="D7" s="33" t="s">
        <v>7</v>
      </c>
      <c r="E7" s="33" t="s">
        <v>8</v>
      </c>
      <c r="F7" s="33" t="s">
        <v>9</v>
      </c>
      <c r="G7" s="33" t="s">
        <v>10</v>
      </c>
      <c r="H7" s="34" t="s">
        <v>59</v>
      </c>
      <c r="I7" s="34" t="s">
        <v>80</v>
      </c>
      <c r="J7" s="34" t="s">
        <v>211</v>
      </c>
      <c r="K7" s="35" t="s">
        <v>212</v>
      </c>
      <c r="L7" s="172"/>
      <c r="N7" s="31" t="s">
        <v>85</v>
      </c>
    </row>
    <row r="8" spans="1:15" ht="78.75" x14ac:dyDescent="0.2">
      <c r="A8" s="36">
        <v>1</v>
      </c>
      <c r="B8" s="37" t="s">
        <v>124</v>
      </c>
      <c r="C8" s="38" t="s">
        <v>86</v>
      </c>
      <c r="D8" s="39" t="s">
        <v>86</v>
      </c>
      <c r="E8" s="39" t="s">
        <v>86</v>
      </c>
      <c r="F8" s="39" t="s">
        <v>86</v>
      </c>
      <c r="G8" s="39" t="s">
        <v>86</v>
      </c>
      <c r="H8" s="40">
        <f>H9</f>
        <v>87.438000000000002</v>
      </c>
      <c r="I8" s="40">
        <f t="shared" ref="I8:J8" si="0">I9</f>
        <v>87.438000000000002</v>
      </c>
      <c r="J8" s="40">
        <f t="shared" si="0"/>
        <v>87.438000000000002</v>
      </c>
      <c r="K8" s="40">
        <f t="shared" ref="K8:K13" si="1">SUM(H8:J8)</f>
        <v>262.31400000000002</v>
      </c>
      <c r="L8" s="41" t="s">
        <v>86</v>
      </c>
      <c r="M8" s="42"/>
    </row>
    <row r="9" spans="1:15" s="45" customFormat="1" ht="63" x14ac:dyDescent="0.25">
      <c r="A9" s="36">
        <f>A8+1</f>
        <v>2</v>
      </c>
      <c r="B9" s="43" t="s">
        <v>125</v>
      </c>
      <c r="C9" s="38" t="s">
        <v>86</v>
      </c>
      <c r="D9" s="39" t="s">
        <v>86</v>
      </c>
      <c r="E9" s="39" t="s">
        <v>86</v>
      </c>
      <c r="F9" s="39" t="s">
        <v>86</v>
      </c>
      <c r="G9" s="39" t="s">
        <v>86</v>
      </c>
      <c r="H9" s="44">
        <f>H11+H13</f>
        <v>87.438000000000002</v>
      </c>
      <c r="I9" s="44">
        <f t="shared" ref="I9:J9" si="2">I11+I13</f>
        <v>87.438000000000002</v>
      </c>
      <c r="J9" s="44">
        <f t="shared" si="2"/>
        <v>87.438000000000002</v>
      </c>
      <c r="K9" s="40">
        <f t="shared" si="1"/>
        <v>262.31400000000002</v>
      </c>
      <c r="L9" s="41" t="s">
        <v>86</v>
      </c>
    </row>
    <row r="10" spans="1:15" ht="31.5" x14ac:dyDescent="0.2">
      <c r="A10" s="176">
        <f>A9+1</f>
        <v>3</v>
      </c>
      <c r="B10" s="178" t="s">
        <v>126</v>
      </c>
      <c r="C10" s="46" t="s">
        <v>31</v>
      </c>
      <c r="D10" s="47" t="s">
        <v>128</v>
      </c>
      <c r="E10" s="47" t="s">
        <v>32</v>
      </c>
      <c r="F10" s="48" t="s">
        <v>79</v>
      </c>
      <c r="G10" s="47" t="s">
        <v>129</v>
      </c>
      <c r="H10" s="49">
        <v>0</v>
      </c>
      <c r="I10" s="49">
        <v>0</v>
      </c>
      <c r="J10" s="49">
        <v>0</v>
      </c>
      <c r="K10" s="50">
        <f t="shared" si="1"/>
        <v>0</v>
      </c>
      <c r="L10" s="191" t="s">
        <v>127</v>
      </c>
    </row>
    <row r="11" spans="1:15" x14ac:dyDescent="0.2">
      <c r="A11" s="177"/>
      <c r="B11" s="179"/>
      <c r="C11" s="180" t="s">
        <v>93</v>
      </c>
      <c r="D11" s="181"/>
      <c r="E11" s="181"/>
      <c r="F11" s="181"/>
      <c r="G11" s="182"/>
      <c r="H11" s="49">
        <f>SUM(H10)</f>
        <v>0</v>
      </c>
      <c r="I11" s="49">
        <f>SUM(I10)</f>
        <v>0</v>
      </c>
      <c r="J11" s="49">
        <f>SUM(J10)</f>
        <v>0</v>
      </c>
      <c r="K11" s="50">
        <f t="shared" si="1"/>
        <v>0</v>
      </c>
      <c r="L11" s="192"/>
    </row>
    <row r="12" spans="1:15" ht="99.75" customHeight="1" x14ac:dyDescent="0.2">
      <c r="A12" s="176">
        <f>A10+1</f>
        <v>4</v>
      </c>
      <c r="B12" s="178" t="s">
        <v>130</v>
      </c>
      <c r="C12" s="46" t="s">
        <v>31</v>
      </c>
      <c r="D12" s="57" t="s">
        <v>128</v>
      </c>
      <c r="E12" s="57" t="s">
        <v>32</v>
      </c>
      <c r="F12" s="54" t="s">
        <v>79</v>
      </c>
      <c r="G12" s="47" t="s">
        <v>129</v>
      </c>
      <c r="H12" s="49">
        <v>87.438000000000002</v>
      </c>
      <c r="I12" s="49">
        <v>87.438000000000002</v>
      </c>
      <c r="J12" s="49">
        <v>87.438000000000002</v>
      </c>
      <c r="K12" s="50">
        <f t="shared" si="1"/>
        <v>262.31400000000002</v>
      </c>
      <c r="L12" s="192"/>
    </row>
    <row r="13" spans="1:15" x14ac:dyDescent="0.2">
      <c r="A13" s="177"/>
      <c r="B13" s="179"/>
      <c r="C13" s="184" t="s">
        <v>94</v>
      </c>
      <c r="D13" s="184"/>
      <c r="E13" s="184"/>
      <c r="F13" s="184"/>
      <c r="G13" s="184"/>
      <c r="H13" s="49">
        <f>SUM(H12:H12)</f>
        <v>87.438000000000002</v>
      </c>
      <c r="I13" s="49">
        <f>SUM(I12:I12)</f>
        <v>87.438000000000002</v>
      </c>
      <c r="J13" s="49">
        <f>SUM(J12:J12)</f>
        <v>87.438000000000002</v>
      </c>
      <c r="K13" s="50">
        <f t="shared" si="1"/>
        <v>262.31400000000002</v>
      </c>
      <c r="L13" s="192"/>
    </row>
    <row r="14" spans="1:15" ht="31.5" x14ac:dyDescent="0.2">
      <c r="A14" s="58">
        <f>A12+1</f>
        <v>5</v>
      </c>
      <c r="B14" s="59" t="s">
        <v>95</v>
      </c>
      <c r="C14" s="60" t="s">
        <v>86</v>
      </c>
      <c r="D14" s="61" t="s">
        <v>86</v>
      </c>
      <c r="E14" s="61" t="s">
        <v>86</v>
      </c>
      <c r="F14" s="61" t="s">
        <v>86</v>
      </c>
      <c r="G14" s="61" t="s">
        <v>86</v>
      </c>
      <c r="H14" s="62">
        <f>H8</f>
        <v>87.438000000000002</v>
      </c>
      <c r="I14" s="62">
        <f>I8</f>
        <v>87.438000000000002</v>
      </c>
      <c r="J14" s="62">
        <f>J8</f>
        <v>87.438000000000002</v>
      </c>
      <c r="K14" s="63">
        <f t="shared" ref="K14:K15" si="3">SUM(H14:J14)</f>
        <v>262.31400000000002</v>
      </c>
      <c r="L14" s="51" t="s">
        <v>86</v>
      </c>
    </row>
    <row r="15" spans="1:15" ht="31.5" x14ac:dyDescent="0.2">
      <c r="A15" s="64"/>
      <c r="B15" s="82" t="s">
        <v>96</v>
      </c>
      <c r="C15" s="46" t="s">
        <v>31</v>
      </c>
      <c r="D15" s="47" t="s">
        <v>86</v>
      </c>
      <c r="E15" s="47" t="s">
        <v>86</v>
      </c>
      <c r="F15" s="47" t="s">
        <v>86</v>
      </c>
      <c r="G15" s="47" t="s">
        <v>86</v>
      </c>
      <c r="H15" s="49">
        <f>H14</f>
        <v>87.438000000000002</v>
      </c>
      <c r="I15" s="49">
        <f t="shared" ref="I15:J15" si="4">I14</f>
        <v>87.438000000000002</v>
      </c>
      <c r="J15" s="49">
        <f t="shared" si="4"/>
        <v>87.438000000000002</v>
      </c>
      <c r="K15" s="49">
        <f t="shared" si="3"/>
        <v>262.31400000000002</v>
      </c>
      <c r="L15" s="46" t="s">
        <v>86</v>
      </c>
    </row>
    <row r="16" spans="1:15" x14ac:dyDescent="0.2">
      <c r="B16" s="66"/>
      <c r="C16" s="67"/>
      <c r="D16" s="68"/>
      <c r="E16" s="68"/>
      <c r="F16" s="68"/>
      <c r="G16" s="68"/>
      <c r="H16" s="69"/>
      <c r="I16" s="69"/>
      <c r="J16" s="69"/>
      <c r="K16" s="69"/>
      <c r="L16" s="67"/>
    </row>
    <row r="17" spans="2:13" ht="18.75" x14ac:dyDescent="0.2">
      <c r="B17" s="185"/>
      <c r="C17" s="185"/>
      <c r="D17" s="185"/>
      <c r="E17" s="70"/>
      <c r="F17" s="70"/>
      <c r="G17" s="70"/>
      <c r="H17" s="71"/>
      <c r="I17" s="71"/>
      <c r="J17" s="72"/>
      <c r="K17" s="73"/>
      <c r="L17" s="186"/>
      <c r="M17" s="186"/>
    </row>
    <row r="18" spans="2:13" ht="18.75" x14ac:dyDescent="0.3">
      <c r="B18" s="28"/>
      <c r="C18" s="28"/>
      <c r="D18" s="74"/>
      <c r="E18" s="74"/>
      <c r="F18" s="74"/>
      <c r="G18" s="74"/>
      <c r="H18" s="75"/>
      <c r="I18" s="75"/>
      <c r="J18" s="75"/>
      <c r="K18" s="76"/>
      <c r="L18" s="28"/>
    </row>
    <row r="19" spans="2:13" ht="18.75" x14ac:dyDescent="0.3">
      <c r="B19" s="28"/>
      <c r="C19" s="28"/>
      <c r="D19" s="74"/>
      <c r="E19" s="74"/>
      <c r="F19" s="74"/>
      <c r="G19" s="74"/>
      <c r="H19" s="77"/>
      <c r="I19" s="77"/>
      <c r="J19" s="77"/>
      <c r="K19" s="76"/>
      <c r="L19" s="28"/>
    </row>
    <row r="20" spans="2:13" ht="18.75" x14ac:dyDescent="0.3">
      <c r="B20" s="28"/>
      <c r="C20" s="28"/>
      <c r="D20" s="74"/>
      <c r="E20" s="74"/>
      <c r="F20" s="74"/>
      <c r="G20" s="74"/>
      <c r="H20" s="77"/>
      <c r="I20" s="77"/>
      <c r="J20" s="78"/>
      <c r="K20" s="76"/>
      <c r="L20" s="28"/>
    </row>
    <row r="21" spans="2:13" ht="18.75" x14ac:dyDescent="0.3">
      <c r="B21" s="28"/>
      <c r="C21" s="28"/>
      <c r="D21" s="74"/>
      <c r="E21" s="74"/>
      <c r="F21" s="74"/>
      <c r="G21" s="74"/>
      <c r="H21" s="77"/>
      <c r="I21" s="77"/>
      <c r="J21" s="77"/>
      <c r="K21" s="76"/>
      <c r="L21" s="28"/>
    </row>
    <row r="22" spans="2:13" ht="18.75" x14ac:dyDescent="0.3">
      <c r="B22" s="28"/>
      <c r="C22" s="28"/>
      <c r="D22" s="74"/>
      <c r="E22" s="74"/>
      <c r="F22" s="74"/>
      <c r="G22" s="74"/>
      <c r="H22" s="78"/>
      <c r="I22" s="77"/>
      <c r="J22" s="78"/>
      <c r="K22" s="76"/>
      <c r="L22" s="28"/>
    </row>
    <row r="23" spans="2:13" x14ac:dyDescent="0.25">
      <c r="B23" s="28"/>
      <c r="C23" s="28"/>
      <c r="D23" s="74"/>
      <c r="E23" s="74"/>
      <c r="F23" s="74"/>
      <c r="G23" s="74"/>
      <c r="H23" s="79"/>
      <c r="I23" s="79"/>
      <c r="J23" s="79"/>
      <c r="K23" s="76"/>
      <c r="L23" s="28"/>
    </row>
    <row r="24" spans="2:13" x14ac:dyDescent="0.25">
      <c r="B24" s="28"/>
      <c r="C24" s="28"/>
      <c r="D24" s="74"/>
      <c r="E24" s="74"/>
      <c r="F24" s="74"/>
      <c r="G24" s="74"/>
      <c r="H24" s="79"/>
      <c r="I24" s="76"/>
      <c r="J24" s="76"/>
      <c r="K24" s="76"/>
      <c r="L24" s="28"/>
    </row>
    <row r="25" spans="2:13" x14ac:dyDescent="0.25">
      <c r="B25" s="28"/>
      <c r="C25" s="28"/>
      <c r="D25" s="74"/>
      <c r="E25" s="74"/>
      <c r="F25" s="74"/>
      <c r="G25" s="74"/>
      <c r="H25" s="79"/>
      <c r="I25" s="76"/>
      <c r="J25" s="76"/>
      <c r="K25" s="76"/>
      <c r="L25" s="28"/>
    </row>
    <row r="26" spans="2:13" x14ac:dyDescent="0.25">
      <c r="B26" s="28"/>
      <c r="C26" s="28"/>
      <c r="D26" s="74"/>
      <c r="E26" s="74"/>
      <c r="F26" s="74"/>
      <c r="G26" s="74"/>
      <c r="H26" s="76"/>
      <c r="I26" s="76"/>
      <c r="J26" s="76"/>
      <c r="K26" s="76"/>
      <c r="L26" s="28"/>
    </row>
    <row r="27" spans="2:13" x14ac:dyDescent="0.25">
      <c r="B27" s="28"/>
      <c r="C27" s="28"/>
      <c r="D27" s="74"/>
      <c r="E27" s="74"/>
      <c r="F27" s="74"/>
      <c r="G27" s="74"/>
      <c r="H27" s="76"/>
      <c r="I27" s="76"/>
      <c r="J27" s="76"/>
      <c r="K27" s="76"/>
      <c r="L27" s="28"/>
    </row>
    <row r="28" spans="2:13" x14ac:dyDescent="0.25">
      <c r="B28" s="28"/>
      <c r="C28" s="28"/>
      <c r="D28" s="74"/>
      <c r="E28" s="74"/>
      <c r="F28" s="74"/>
      <c r="G28" s="74"/>
      <c r="H28" s="79"/>
      <c r="I28" s="76"/>
      <c r="J28" s="76"/>
      <c r="K28" s="76"/>
      <c r="L28" s="28"/>
    </row>
    <row r="29" spans="2:13" x14ac:dyDescent="0.25">
      <c r="B29" s="28"/>
      <c r="C29" s="28"/>
      <c r="D29" s="74"/>
      <c r="E29" s="74"/>
      <c r="F29" s="74"/>
      <c r="G29" s="74"/>
      <c r="H29" s="76"/>
      <c r="I29" s="76"/>
      <c r="J29" s="76"/>
      <c r="K29" s="76"/>
      <c r="L29" s="28"/>
    </row>
    <row r="30" spans="2:13" x14ac:dyDescent="0.25">
      <c r="B30" s="28"/>
      <c r="C30" s="28"/>
      <c r="D30" s="74"/>
      <c r="E30" s="74"/>
      <c r="F30" s="74"/>
      <c r="G30" s="74"/>
      <c r="H30" s="76"/>
      <c r="I30" s="76"/>
      <c r="J30" s="76"/>
      <c r="K30" s="76"/>
      <c r="L30" s="28"/>
    </row>
    <row r="31" spans="2:13" x14ac:dyDescent="0.25">
      <c r="B31" s="28"/>
      <c r="C31" s="28"/>
      <c r="D31" s="74"/>
      <c r="E31" s="74"/>
      <c r="F31" s="74"/>
      <c r="G31" s="74"/>
      <c r="H31" s="76"/>
      <c r="I31" s="76"/>
      <c r="J31" s="76"/>
      <c r="K31" s="76"/>
      <c r="L31" s="28"/>
    </row>
    <row r="32" spans="2:13" x14ac:dyDescent="0.25">
      <c r="B32" s="28"/>
      <c r="C32" s="28"/>
      <c r="D32" s="74"/>
      <c r="E32" s="74"/>
      <c r="F32" s="74"/>
      <c r="G32" s="74"/>
      <c r="H32" s="76"/>
      <c r="I32" s="76"/>
      <c r="J32" s="76"/>
      <c r="K32" s="76"/>
      <c r="L32" s="28"/>
    </row>
    <row r="33" spans="2:12" x14ac:dyDescent="0.25">
      <c r="B33" s="28"/>
      <c r="C33" s="28"/>
      <c r="D33" s="74"/>
      <c r="E33" s="74"/>
      <c r="F33" s="74"/>
      <c r="G33" s="74"/>
      <c r="H33" s="76"/>
      <c r="I33" s="76"/>
      <c r="J33" s="76"/>
      <c r="K33" s="76"/>
      <c r="L33" s="28"/>
    </row>
    <row r="34" spans="2:12" x14ac:dyDescent="0.25">
      <c r="B34" s="28"/>
      <c r="C34" s="28"/>
      <c r="D34" s="74"/>
      <c r="E34" s="74"/>
      <c r="F34" s="74"/>
      <c r="G34" s="74"/>
      <c r="H34" s="76"/>
      <c r="I34" s="76"/>
      <c r="J34" s="76"/>
      <c r="K34" s="76"/>
      <c r="L34" s="28"/>
    </row>
    <row r="35" spans="2:12" x14ac:dyDescent="0.25">
      <c r="B35" s="28"/>
      <c r="C35" s="28"/>
      <c r="D35" s="74"/>
      <c r="E35" s="74"/>
      <c r="F35" s="74"/>
      <c r="G35" s="74"/>
      <c r="H35" s="76"/>
      <c r="I35" s="76"/>
      <c r="J35" s="76"/>
      <c r="K35" s="76"/>
      <c r="L35" s="28"/>
    </row>
    <row r="36" spans="2:12" x14ac:dyDescent="0.25">
      <c r="B36" s="28"/>
      <c r="C36" s="28"/>
      <c r="D36" s="74"/>
      <c r="E36" s="74"/>
      <c r="F36" s="74"/>
      <c r="G36" s="74"/>
      <c r="H36" s="76"/>
      <c r="I36" s="76"/>
      <c r="J36" s="76"/>
      <c r="K36" s="76"/>
      <c r="L36" s="28"/>
    </row>
    <row r="37" spans="2:12" x14ac:dyDescent="0.25">
      <c r="B37" s="28"/>
      <c r="C37" s="28"/>
      <c r="D37" s="74"/>
      <c r="E37" s="74"/>
      <c r="F37" s="74"/>
      <c r="G37" s="74"/>
      <c r="H37" s="76"/>
      <c r="I37" s="76"/>
      <c r="J37" s="76"/>
      <c r="K37" s="76"/>
      <c r="L37" s="28"/>
    </row>
    <row r="38" spans="2:12" x14ac:dyDescent="0.25">
      <c r="B38" s="28"/>
      <c r="C38" s="28"/>
      <c r="D38" s="74"/>
      <c r="E38" s="74"/>
      <c r="F38" s="74"/>
      <c r="G38" s="74"/>
      <c r="H38" s="76"/>
      <c r="I38" s="76"/>
      <c r="J38" s="76"/>
      <c r="K38" s="76"/>
      <c r="L38" s="28"/>
    </row>
    <row r="39" spans="2:12" x14ac:dyDescent="0.25">
      <c r="B39" s="28"/>
      <c r="C39" s="28"/>
      <c r="D39" s="74"/>
      <c r="E39" s="74"/>
      <c r="F39" s="74"/>
      <c r="G39" s="74"/>
      <c r="H39" s="76"/>
      <c r="I39" s="76"/>
      <c r="J39" s="76"/>
      <c r="K39" s="76"/>
      <c r="L39" s="28"/>
    </row>
    <row r="40" spans="2:12" x14ac:dyDescent="0.25">
      <c r="B40" s="28"/>
      <c r="C40" s="28"/>
      <c r="D40" s="74"/>
      <c r="E40" s="74"/>
      <c r="F40" s="74"/>
      <c r="G40" s="74"/>
      <c r="H40" s="76"/>
      <c r="I40" s="76"/>
      <c r="J40" s="76"/>
      <c r="K40" s="76"/>
      <c r="L40" s="28"/>
    </row>
    <row r="41" spans="2:12" x14ac:dyDescent="0.25">
      <c r="B41" s="28"/>
      <c r="C41" s="28"/>
      <c r="D41" s="74"/>
      <c r="E41" s="74"/>
      <c r="F41" s="74"/>
      <c r="G41" s="74"/>
      <c r="H41" s="76"/>
      <c r="I41" s="76"/>
      <c r="J41" s="76"/>
      <c r="K41" s="76"/>
      <c r="L41" s="28"/>
    </row>
    <row r="42" spans="2:12" x14ac:dyDescent="0.25">
      <c r="B42" s="28"/>
      <c r="C42" s="28"/>
      <c r="D42" s="74"/>
      <c r="E42" s="74"/>
      <c r="F42" s="74"/>
      <c r="G42" s="74"/>
      <c r="H42" s="76"/>
      <c r="I42" s="76"/>
      <c r="J42" s="76"/>
      <c r="K42" s="76"/>
      <c r="L42" s="28"/>
    </row>
    <row r="43" spans="2:12" x14ac:dyDescent="0.25">
      <c r="B43" s="28"/>
      <c r="C43" s="28"/>
      <c r="D43" s="74"/>
      <c r="E43" s="74"/>
      <c r="F43" s="74"/>
      <c r="G43" s="74"/>
      <c r="H43" s="76"/>
      <c r="I43" s="76"/>
      <c r="J43" s="76"/>
      <c r="K43" s="76"/>
      <c r="L43" s="28"/>
    </row>
    <row r="44" spans="2:12" x14ac:dyDescent="0.25">
      <c r="B44" s="28"/>
      <c r="C44" s="28"/>
      <c r="D44" s="74"/>
      <c r="E44" s="74"/>
      <c r="F44" s="74"/>
      <c r="G44" s="74"/>
      <c r="H44" s="76"/>
      <c r="I44" s="76"/>
      <c r="J44" s="76"/>
      <c r="K44" s="76"/>
      <c r="L44" s="28"/>
    </row>
    <row r="45" spans="2:12" x14ac:dyDescent="0.25">
      <c r="B45" s="28"/>
      <c r="C45" s="28"/>
      <c r="D45" s="74"/>
      <c r="E45" s="74"/>
      <c r="F45" s="74"/>
      <c r="G45" s="74"/>
      <c r="H45" s="76"/>
      <c r="I45" s="76"/>
      <c r="J45" s="76"/>
      <c r="K45" s="76"/>
      <c r="L45" s="28"/>
    </row>
    <row r="46" spans="2:12" x14ac:dyDescent="0.25">
      <c r="B46" s="28"/>
      <c r="C46" s="28"/>
      <c r="D46" s="74"/>
      <c r="E46" s="74"/>
      <c r="F46" s="74"/>
      <c r="G46" s="74"/>
      <c r="H46" s="76"/>
      <c r="I46" s="76"/>
      <c r="J46" s="76"/>
      <c r="K46" s="76"/>
      <c r="L46" s="28"/>
    </row>
    <row r="47" spans="2:12" x14ac:dyDescent="0.25">
      <c r="B47" s="28"/>
      <c r="C47" s="28"/>
      <c r="D47" s="74"/>
      <c r="E47" s="74"/>
      <c r="F47" s="74"/>
      <c r="G47" s="74"/>
      <c r="H47" s="76"/>
      <c r="I47" s="76"/>
      <c r="J47" s="76"/>
      <c r="K47" s="76"/>
      <c r="L47" s="28"/>
    </row>
    <row r="48" spans="2:12" x14ac:dyDescent="0.25">
      <c r="B48" s="28"/>
      <c r="C48" s="28"/>
      <c r="D48" s="74"/>
      <c r="E48" s="74"/>
      <c r="F48" s="74"/>
      <c r="G48" s="74"/>
      <c r="H48" s="76"/>
      <c r="I48" s="76"/>
      <c r="J48" s="76"/>
      <c r="K48" s="76"/>
      <c r="L48" s="28"/>
    </row>
    <row r="49" spans="2:12" x14ac:dyDescent="0.25">
      <c r="B49" s="28"/>
      <c r="C49" s="28"/>
      <c r="D49" s="74"/>
      <c r="E49" s="74"/>
      <c r="F49" s="74"/>
      <c r="G49" s="74"/>
      <c r="H49" s="76"/>
      <c r="I49" s="76"/>
      <c r="J49" s="76"/>
      <c r="K49" s="76"/>
      <c r="L49" s="28"/>
    </row>
    <row r="50" spans="2:12" x14ac:dyDescent="0.25">
      <c r="B50" s="28"/>
      <c r="C50" s="28"/>
      <c r="D50" s="74"/>
      <c r="E50" s="74"/>
      <c r="F50" s="74"/>
      <c r="G50" s="74"/>
      <c r="H50" s="76"/>
      <c r="I50" s="76"/>
      <c r="J50" s="76"/>
      <c r="K50" s="76"/>
      <c r="L50" s="28"/>
    </row>
    <row r="51" spans="2:12" x14ac:dyDescent="0.25">
      <c r="B51" s="28"/>
      <c r="C51" s="28"/>
      <c r="D51" s="74"/>
      <c r="E51" s="74"/>
      <c r="F51" s="74"/>
      <c r="G51" s="74"/>
      <c r="H51" s="76"/>
      <c r="I51" s="76"/>
      <c r="J51" s="76"/>
      <c r="K51" s="76"/>
      <c r="L51" s="28"/>
    </row>
    <row r="52" spans="2:12" x14ac:dyDescent="0.25">
      <c r="B52" s="28"/>
      <c r="C52" s="28"/>
      <c r="D52" s="74"/>
      <c r="E52" s="74"/>
      <c r="F52" s="74"/>
      <c r="G52" s="74"/>
      <c r="H52" s="76"/>
      <c r="I52" s="76"/>
      <c r="J52" s="76"/>
      <c r="K52" s="76"/>
      <c r="L52" s="28"/>
    </row>
    <row r="53" spans="2:12" x14ac:dyDescent="0.25">
      <c r="B53" s="28"/>
      <c r="C53" s="28"/>
      <c r="D53" s="74"/>
      <c r="E53" s="74"/>
      <c r="F53" s="74"/>
      <c r="G53" s="74"/>
      <c r="H53" s="76"/>
      <c r="I53" s="76"/>
      <c r="J53" s="76"/>
      <c r="K53" s="76"/>
      <c r="L53" s="28"/>
    </row>
    <row r="54" spans="2:12" x14ac:dyDescent="0.25">
      <c r="B54" s="28"/>
      <c r="C54" s="28"/>
      <c r="D54" s="74"/>
      <c r="E54" s="74"/>
      <c r="F54" s="74"/>
      <c r="G54" s="74"/>
      <c r="H54" s="76"/>
      <c r="I54" s="76"/>
      <c r="J54" s="76"/>
      <c r="K54" s="76"/>
      <c r="L54" s="28"/>
    </row>
    <row r="55" spans="2:12" x14ac:dyDescent="0.25">
      <c r="B55" s="28"/>
      <c r="C55" s="28"/>
      <c r="D55" s="74"/>
      <c r="E55" s="74"/>
      <c r="F55" s="74"/>
      <c r="G55" s="74"/>
      <c r="H55" s="76"/>
      <c r="I55" s="76"/>
      <c r="J55" s="76"/>
      <c r="K55" s="76"/>
      <c r="L55" s="28"/>
    </row>
    <row r="56" spans="2:12" x14ac:dyDescent="0.25">
      <c r="B56" s="28"/>
      <c r="C56" s="28"/>
      <c r="D56" s="74"/>
      <c r="E56" s="74"/>
      <c r="F56" s="74"/>
      <c r="G56" s="74"/>
      <c r="H56" s="76"/>
      <c r="I56" s="76"/>
      <c r="J56" s="76"/>
      <c r="K56" s="76"/>
      <c r="L56" s="28"/>
    </row>
    <row r="57" spans="2:12" x14ac:dyDescent="0.25">
      <c r="B57" s="28"/>
      <c r="C57" s="28"/>
      <c r="D57" s="74"/>
      <c r="E57" s="74"/>
      <c r="F57" s="74"/>
      <c r="G57" s="74"/>
      <c r="H57" s="76"/>
      <c r="I57" s="76"/>
      <c r="J57" s="76"/>
      <c r="K57" s="76"/>
      <c r="L57" s="28"/>
    </row>
    <row r="58" spans="2:12" x14ac:dyDescent="0.25">
      <c r="B58" s="28"/>
      <c r="C58" s="28"/>
      <c r="D58" s="74"/>
      <c r="E58" s="74"/>
      <c r="F58" s="74"/>
      <c r="G58" s="74"/>
      <c r="H58" s="76"/>
      <c r="I58" s="76"/>
      <c r="J58" s="76"/>
      <c r="K58" s="76"/>
      <c r="L58" s="28"/>
    </row>
    <row r="59" spans="2:12" x14ac:dyDescent="0.25">
      <c r="B59" s="28"/>
      <c r="C59" s="28"/>
      <c r="D59" s="74"/>
      <c r="E59" s="74"/>
      <c r="F59" s="74"/>
      <c r="G59" s="74"/>
      <c r="H59" s="76"/>
      <c r="I59" s="76"/>
      <c r="J59" s="76"/>
      <c r="K59" s="76"/>
      <c r="L59" s="28"/>
    </row>
    <row r="60" spans="2:12" x14ac:dyDescent="0.25">
      <c r="B60" s="28"/>
      <c r="C60" s="28"/>
      <c r="D60" s="74"/>
      <c r="E60" s="74"/>
      <c r="F60" s="74"/>
      <c r="G60" s="74"/>
      <c r="H60" s="76"/>
      <c r="I60" s="76"/>
      <c r="J60" s="76"/>
      <c r="K60" s="76"/>
      <c r="L60" s="28"/>
    </row>
    <row r="61" spans="2:12" x14ac:dyDescent="0.25">
      <c r="B61" s="28"/>
      <c r="C61" s="28"/>
      <c r="D61" s="74"/>
      <c r="E61" s="74"/>
      <c r="F61" s="74"/>
      <c r="G61" s="74"/>
      <c r="H61" s="76"/>
      <c r="I61" s="76"/>
      <c r="J61" s="76"/>
      <c r="K61" s="76"/>
      <c r="L61" s="28"/>
    </row>
    <row r="62" spans="2:12" x14ac:dyDescent="0.25">
      <c r="B62" s="28"/>
      <c r="C62" s="28"/>
      <c r="D62" s="74"/>
      <c r="E62" s="74"/>
      <c r="F62" s="74"/>
      <c r="G62" s="74"/>
      <c r="H62" s="76"/>
      <c r="I62" s="76"/>
      <c r="J62" s="76"/>
      <c r="K62" s="76"/>
      <c r="L62" s="28"/>
    </row>
    <row r="63" spans="2:12" x14ac:dyDescent="0.25">
      <c r="B63" s="28"/>
      <c r="C63" s="28"/>
      <c r="D63" s="74"/>
      <c r="E63" s="74"/>
      <c r="F63" s="74"/>
      <c r="G63" s="74"/>
      <c r="H63" s="76"/>
      <c r="I63" s="76"/>
      <c r="J63" s="76"/>
      <c r="K63" s="76"/>
      <c r="L63" s="28"/>
    </row>
    <row r="64" spans="2:12" x14ac:dyDescent="0.25">
      <c r="B64" s="28"/>
      <c r="C64" s="28"/>
      <c r="D64" s="74"/>
      <c r="E64" s="74"/>
      <c r="F64" s="74"/>
      <c r="G64" s="74"/>
      <c r="H64" s="76"/>
      <c r="I64" s="76"/>
      <c r="J64" s="76"/>
      <c r="K64" s="76"/>
      <c r="L64" s="28"/>
    </row>
    <row r="65" spans="2:12" x14ac:dyDescent="0.25">
      <c r="B65" s="28"/>
      <c r="C65" s="28"/>
      <c r="D65" s="74"/>
      <c r="E65" s="74"/>
      <c r="F65" s="74"/>
      <c r="G65" s="74"/>
      <c r="H65" s="76"/>
      <c r="I65" s="76"/>
      <c r="J65" s="76"/>
      <c r="K65" s="76"/>
      <c r="L65" s="28"/>
    </row>
  </sheetData>
  <mergeCells count="18"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view="pageBreakPreview" zoomScaleNormal="100" zoomScaleSheetLayoutView="100" workbookViewId="0">
      <selection activeCell="H16" sqref="H16:I16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9" width="12" customWidth="1"/>
  </cols>
  <sheetData>
    <row r="1" spans="1:9" ht="81" customHeight="1" x14ac:dyDescent="0.25">
      <c r="A1" s="2"/>
      <c r="B1" s="1"/>
      <c r="C1" s="2"/>
      <c r="D1" s="1"/>
      <c r="E1" s="148" t="s">
        <v>203</v>
      </c>
      <c r="F1" s="148"/>
      <c r="G1" s="148"/>
      <c r="H1" s="148"/>
      <c r="I1" s="148"/>
    </row>
    <row r="2" spans="1:9" ht="18.75" x14ac:dyDescent="0.25">
      <c r="A2" s="26"/>
      <c r="B2" s="1"/>
      <c r="C2" s="2"/>
      <c r="D2" s="1"/>
      <c r="E2" s="1"/>
      <c r="F2" s="1"/>
      <c r="G2" s="1"/>
      <c r="H2" s="1"/>
      <c r="I2" s="1"/>
    </row>
    <row r="3" spans="1:9" ht="18.75" x14ac:dyDescent="0.25">
      <c r="A3" s="26"/>
      <c r="B3" s="1"/>
      <c r="C3" s="2"/>
      <c r="D3" s="1"/>
      <c r="E3" s="1"/>
      <c r="F3" s="1"/>
      <c r="G3" s="1"/>
      <c r="H3" s="1"/>
      <c r="I3" s="1"/>
    </row>
    <row r="4" spans="1:9" ht="18.75" x14ac:dyDescent="0.25">
      <c r="A4" s="151" t="s">
        <v>1</v>
      </c>
      <c r="B4" s="151"/>
      <c r="C4" s="151"/>
      <c r="D4" s="151"/>
      <c r="E4" s="151"/>
      <c r="F4" s="151"/>
      <c r="G4" s="151"/>
      <c r="H4" s="151"/>
      <c r="I4" s="151"/>
    </row>
    <row r="5" spans="1:9" ht="38.25" customHeight="1" x14ac:dyDescent="0.25">
      <c r="A5" s="156" t="s">
        <v>204</v>
      </c>
      <c r="B5" s="151"/>
      <c r="C5" s="151"/>
      <c r="D5" s="151"/>
      <c r="E5" s="151"/>
      <c r="F5" s="151"/>
      <c r="G5" s="151"/>
      <c r="H5" s="151"/>
      <c r="I5" s="151"/>
    </row>
    <row r="6" spans="1:9" ht="18.75" x14ac:dyDescent="0.25">
      <c r="A6" s="26"/>
      <c r="B6" s="1"/>
      <c r="C6" s="2"/>
      <c r="D6" s="1"/>
      <c r="E6" s="1"/>
      <c r="F6" s="1"/>
      <c r="G6" s="1"/>
      <c r="H6" s="1"/>
      <c r="I6" s="1"/>
    </row>
    <row r="7" spans="1:9" x14ac:dyDescent="0.25">
      <c r="A7" s="152" t="s">
        <v>4</v>
      </c>
      <c r="B7" s="152" t="s">
        <v>170</v>
      </c>
      <c r="C7" s="152" t="s">
        <v>65</v>
      </c>
      <c r="D7" s="152" t="s">
        <v>171</v>
      </c>
      <c r="E7" s="152" t="s">
        <v>172</v>
      </c>
      <c r="F7" s="152"/>
      <c r="G7" s="152"/>
      <c r="H7" s="152"/>
      <c r="I7" s="152"/>
    </row>
    <row r="8" spans="1:9" x14ac:dyDescent="0.25">
      <c r="A8" s="152"/>
      <c r="B8" s="152"/>
      <c r="C8" s="152"/>
      <c r="D8" s="152"/>
      <c r="E8" s="25">
        <v>2019</v>
      </c>
      <c r="F8" s="25">
        <v>2020</v>
      </c>
      <c r="G8" s="25">
        <v>2021</v>
      </c>
      <c r="H8" s="126">
        <v>2022</v>
      </c>
      <c r="I8" s="25">
        <v>2023</v>
      </c>
    </row>
    <row r="9" spans="1:9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6">
        <v>8</v>
      </c>
      <c r="I9" s="25">
        <v>9</v>
      </c>
    </row>
    <row r="10" spans="1:9" ht="32.25" customHeight="1" x14ac:dyDescent="0.25">
      <c r="A10" s="116">
        <v>1</v>
      </c>
      <c r="B10" s="204" t="s">
        <v>199</v>
      </c>
      <c r="C10" s="205"/>
      <c r="D10" s="205"/>
      <c r="E10" s="205"/>
      <c r="F10" s="205"/>
      <c r="G10" s="205"/>
      <c r="H10" s="205"/>
      <c r="I10" s="206"/>
    </row>
    <row r="11" spans="1:9" ht="36.75" customHeight="1" x14ac:dyDescent="0.25">
      <c r="A11" s="14" t="s">
        <v>173</v>
      </c>
      <c r="B11" s="212" t="s">
        <v>205</v>
      </c>
      <c r="C11" s="213"/>
      <c r="D11" s="213"/>
      <c r="E11" s="213"/>
      <c r="F11" s="213"/>
      <c r="G11" s="213"/>
      <c r="H11" s="213"/>
      <c r="I11" s="214"/>
    </row>
    <row r="12" spans="1:9" ht="47.25" x14ac:dyDescent="0.25">
      <c r="A12" s="14" t="s">
        <v>176</v>
      </c>
      <c r="B12" s="121" t="s">
        <v>200</v>
      </c>
      <c r="C12" s="122" t="s">
        <v>75</v>
      </c>
      <c r="D12" s="123" t="s">
        <v>175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1:9" ht="51.75" customHeight="1" x14ac:dyDescent="0.25">
      <c r="A13" s="14" t="s">
        <v>178</v>
      </c>
      <c r="B13" s="121" t="s">
        <v>201</v>
      </c>
      <c r="C13" s="122" t="s">
        <v>75</v>
      </c>
      <c r="D13" s="123" t="s">
        <v>175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</row>
    <row r="14" spans="1:9" ht="54" customHeight="1" x14ac:dyDescent="0.25">
      <c r="A14" s="14" t="s">
        <v>184</v>
      </c>
      <c r="B14" s="121" t="s">
        <v>202</v>
      </c>
      <c r="C14" s="122" t="s">
        <v>75</v>
      </c>
      <c r="D14" s="123" t="s">
        <v>175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</row>
  </sheetData>
  <mergeCells count="10">
    <mergeCell ref="B10:I10"/>
    <mergeCell ref="B11:I11"/>
    <mergeCell ref="E1:I1"/>
    <mergeCell ref="A4:I4"/>
    <mergeCell ref="A5:I5"/>
    <mergeCell ref="A7:A8"/>
    <mergeCell ref="B7:B8"/>
    <mergeCell ref="C7:C8"/>
    <mergeCell ref="D7:D8"/>
    <mergeCell ref="E7:I7"/>
  </mergeCells>
  <pageMargins left="1.1811023622047245" right="0.70866141732283472" top="0.31496062992125984" bottom="0.35433070866141736" header="0.31496062992125984" footer="0.31496062992125984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G12" sqref="G12"/>
    </sheetView>
  </sheetViews>
  <sheetFormatPr defaultRowHeight="15.75" x14ac:dyDescent="0.2"/>
  <cols>
    <col min="1" max="1" width="6.5" style="65" customWidth="1"/>
    <col min="2" max="2" width="41.5" style="31" customWidth="1"/>
    <col min="3" max="3" width="21.875" style="31" customWidth="1"/>
    <col min="4" max="5" width="9" style="80"/>
    <col min="6" max="6" width="11.125" style="80" bestFit="1" customWidth="1"/>
    <col min="7" max="7" width="12.5" style="80" customWidth="1"/>
    <col min="8" max="10" width="14.125" style="81" customWidth="1"/>
    <col min="11" max="11" width="14.5" style="81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167" t="s">
        <v>62</v>
      </c>
      <c r="J1" s="167"/>
      <c r="K1" s="167"/>
      <c r="L1" s="167"/>
      <c r="M1" s="30"/>
      <c r="N1" s="30"/>
      <c r="O1" s="30"/>
    </row>
    <row r="2" spans="1:15" ht="33" customHeight="1" x14ac:dyDescent="0.25">
      <c r="A2" s="28"/>
      <c r="B2" s="28"/>
      <c r="C2" s="28"/>
      <c r="D2" s="28"/>
      <c r="E2" s="28"/>
      <c r="F2" s="28"/>
      <c r="G2" s="28"/>
      <c r="H2" s="28"/>
      <c r="I2" s="168" t="s">
        <v>131</v>
      </c>
      <c r="J2" s="168"/>
      <c r="K2" s="168"/>
      <c r="L2" s="168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169" t="s">
        <v>132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170" t="s">
        <v>4</v>
      </c>
      <c r="B6" s="172" t="s">
        <v>81</v>
      </c>
      <c r="C6" s="172" t="s">
        <v>82</v>
      </c>
      <c r="D6" s="173" t="s">
        <v>6</v>
      </c>
      <c r="E6" s="173"/>
      <c r="F6" s="173"/>
      <c r="G6" s="173"/>
      <c r="H6" s="174" t="s">
        <v>83</v>
      </c>
      <c r="I6" s="174"/>
      <c r="J6" s="174"/>
      <c r="K6" s="175"/>
      <c r="L6" s="172" t="s">
        <v>84</v>
      </c>
      <c r="M6" s="32"/>
      <c r="N6" s="32"/>
    </row>
    <row r="7" spans="1:15" ht="31.5" x14ac:dyDescent="0.2">
      <c r="A7" s="171"/>
      <c r="B7" s="172"/>
      <c r="C7" s="172"/>
      <c r="D7" s="33" t="s">
        <v>7</v>
      </c>
      <c r="E7" s="33" t="s">
        <v>8</v>
      </c>
      <c r="F7" s="33" t="s">
        <v>9</v>
      </c>
      <c r="G7" s="33" t="s">
        <v>10</v>
      </c>
      <c r="H7" s="34" t="s">
        <v>59</v>
      </c>
      <c r="I7" s="34" t="s">
        <v>80</v>
      </c>
      <c r="J7" s="34" t="s">
        <v>211</v>
      </c>
      <c r="K7" s="35" t="s">
        <v>212</v>
      </c>
      <c r="L7" s="172"/>
      <c r="N7" s="31" t="s">
        <v>85</v>
      </c>
    </row>
    <row r="8" spans="1:15" ht="110.25" x14ac:dyDescent="0.2">
      <c r="A8" s="36">
        <v>1</v>
      </c>
      <c r="B8" s="37" t="s">
        <v>133</v>
      </c>
      <c r="C8" s="38" t="s">
        <v>86</v>
      </c>
      <c r="D8" s="39" t="s">
        <v>86</v>
      </c>
      <c r="E8" s="39" t="s">
        <v>86</v>
      </c>
      <c r="F8" s="39" t="s">
        <v>86</v>
      </c>
      <c r="G8" s="39" t="s">
        <v>86</v>
      </c>
      <c r="H8" s="40">
        <f>H9</f>
        <v>10</v>
      </c>
      <c r="I8" s="40">
        <f t="shared" ref="I8:J8" si="0">I9</f>
        <v>10</v>
      </c>
      <c r="J8" s="40">
        <f t="shared" si="0"/>
        <v>10</v>
      </c>
      <c r="K8" s="40">
        <f t="shared" ref="K8:K13" si="1">SUM(H8:J8)</f>
        <v>30</v>
      </c>
      <c r="L8" s="41" t="s">
        <v>86</v>
      </c>
      <c r="M8" s="42"/>
    </row>
    <row r="9" spans="1:15" s="45" customFormat="1" ht="63" x14ac:dyDescent="0.25">
      <c r="A9" s="36">
        <f>A8+1</f>
        <v>2</v>
      </c>
      <c r="B9" s="43" t="s">
        <v>134</v>
      </c>
      <c r="C9" s="38" t="s">
        <v>86</v>
      </c>
      <c r="D9" s="39" t="s">
        <v>86</v>
      </c>
      <c r="E9" s="39" t="s">
        <v>86</v>
      </c>
      <c r="F9" s="39" t="s">
        <v>86</v>
      </c>
      <c r="G9" s="39" t="s">
        <v>86</v>
      </c>
      <c r="H9" s="44">
        <f>H11+H13</f>
        <v>10</v>
      </c>
      <c r="I9" s="44">
        <f t="shared" ref="I9:J9" si="2">I11+I13</f>
        <v>10</v>
      </c>
      <c r="J9" s="44">
        <f t="shared" si="2"/>
        <v>10</v>
      </c>
      <c r="K9" s="40">
        <f t="shared" si="1"/>
        <v>30</v>
      </c>
      <c r="L9" s="41" t="s">
        <v>86</v>
      </c>
    </row>
    <row r="10" spans="1:15" ht="51" customHeight="1" x14ac:dyDescent="0.2">
      <c r="A10" s="176">
        <f>A9+1</f>
        <v>3</v>
      </c>
      <c r="B10" s="178" t="s">
        <v>135</v>
      </c>
      <c r="C10" s="46" t="s">
        <v>87</v>
      </c>
      <c r="D10" s="47" t="s">
        <v>25</v>
      </c>
      <c r="E10" s="47" t="s">
        <v>139</v>
      </c>
      <c r="F10" s="48" t="s">
        <v>140</v>
      </c>
      <c r="G10" s="47" t="s">
        <v>214</v>
      </c>
      <c r="H10" s="49">
        <v>10</v>
      </c>
      <c r="I10" s="49">
        <v>10</v>
      </c>
      <c r="J10" s="49">
        <v>10</v>
      </c>
      <c r="K10" s="50">
        <f t="shared" si="1"/>
        <v>30</v>
      </c>
      <c r="L10" s="191" t="s">
        <v>142</v>
      </c>
    </row>
    <row r="11" spans="1:15" x14ac:dyDescent="0.2">
      <c r="A11" s="177"/>
      <c r="B11" s="179"/>
      <c r="C11" s="180" t="s">
        <v>137</v>
      </c>
      <c r="D11" s="181"/>
      <c r="E11" s="181"/>
      <c r="F11" s="181"/>
      <c r="G11" s="182"/>
      <c r="H11" s="49">
        <f>SUM(H10)</f>
        <v>10</v>
      </c>
      <c r="I11" s="49">
        <f>SUM(I10)</f>
        <v>10</v>
      </c>
      <c r="J11" s="49">
        <f>SUM(J10)</f>
        <v>10</v>
      </c>
      <c r="K11" s="50">
        <f t="shared" si="1"/>
        <v>30</v>
      </c>
      <c r="L11" s="192"/>
    </row>
    <row r="12" spans="1:15" ht="99.75" customHeight="1" x14ac:dyDescent="0.2">
      <c r="A12" s="176">
        <f>A10+1</f>
        <v>4</v>
      </c>
      <c r="B12" s="178" t="s">
        <v>136</v>
      </c>
      <c r="C12" s="46" t="s">
        <v>87</v>
      </c>
      <c r="D12" s="57" t="s">
        <v>25</v>
      </c>
      <c r="E12" s="57" t="s">
        <v>26</v>
      </c>
      <c r="F12" s="54" t="s">
        <v>141</v>
      </c>
      <c r="G12" s="47" t="s">
        <v>25</v>
      </c>
      <c r="H12" s="49">
        <v>0</v>
      </c>
      <c r="I12" s="49">
        <v>0</v>
      </c>
      <c r="J12" s="49">
        <v>0</v>
      </c>
      <c r="K12" s="50">
        <f t="shared" si="1"/>
        <v>0</v>
      </c>
      <c r="L12" s="192"/>
    </row>
    <row r="13" spans="1:15" x14ac:dyDescent="0.2">
      <c r="A13" s="177"/>
      <c r="B13" s="179"/>
      <c r="C13" s="184" t="s">
        <v>138</v>
      </c>
      <c r="D13" s="184"/>
      <c r="E13" s="184"/>
      <c r="F13" s="184"/>
      <c r="G13" s="184"/>
      <c r="H13" s="49">
        <f>SUM(H12:H12)</f>
        <v>0</v>
      </c>
      <c r="I13" s="49">
        <f>SUM(I12:I12)</f>
        <v>0</v>
      </c>
      <c r="J13" s="49">
        <f>SUM(J12:J12)</f>
        <v>0</v>
      </c>
      <c r="K13" s="50">
        <f t="shared" si="1"/>
        <v>0</v>
      </c>
      <c r="L13" s="192"/>
    </row>
    <row r="14" spans="1:15" ht="31.5" x14ac:dyDescent="0.2">
      <c r="A14" s="58">
        <f>A12+1</f>
        <v>5</v>
      </c>
      <c r="B14" s="59" t="s">
        <v>95</v>
      </c>
      <c r="C14" s="60" t="s">
        <v>86</v>
      </c>
      <c r="D14" s="61" t="s">
        <v>86</v>
      </c>
      <c r="E14" s="61" t="s">
        <v>86</v>
      </c>
      <c r="F14" s="61" t="s">
        <v>86</v>
      </c>
      <c r="G14" s="61" t="s">
        <v>86</v>
      </c>
      <c r="H14" s="62">
        <f>H8</f>
        <v>10</v>
      </c>
      <c r="I14" s="62">
        <f>I8</f>
        <v>10</v>
      </c>
      <c r="J14" s="62">
        <f>J8</f>
        <v>10</v>
      </c>
      <c r="K14" s="63">
        <f t="shared" ref="K14:K15" si="3">SUM(H14:J14)</f>
        <v>30</v>
      </c>
      <c r="L14" s="51" t="s">
        <v>86</v>
      </c>
    </row>
    <row r="15" spans="1:15" ht="31.5" x14ac:dyDescent="0.2">
      <c r="A15" s="64"/>
      <c r="B15" s="82" t="s">
        <v>96</v>
      </c>
      <c r="C15" s="46" t="s">
        <v>87</v>
      </c>
      <c r="D15" s="47" t="s">
        <v>86</v>
      </c>
      <c r="E15" s="47" t="s">
        <v>86</v>
      </c>
      <c r="F15" s="47" t="s">
        <v>86</v>
      </c>
      <c r="G15" s="47" t="s">
        <v>86</v>
      </c>
      <c r="H15" s="49">
        <f>H14</f>
        <v>10</v>
      </c>
      <c r="I15" s="49">
        <f t="shared" ref="I15:J15" si="4">I14</f>
        <v>10</v>
      </c>
      <c r="J15" s="49">
        <f t="shared" si="4"/>
        <v>10</v>
      </c>
      <c r="K15" s="49">
        <f t="shared" si="3"/>
        <v>30</v>
      </c>
      <c r="L15" s="46" t="s">
        <v>86</v>
      </c>
    </row>
    <row r="16" spans="1:15" x14ac:dyDescent="0.2">
      <c r="B16" s="66"/>
      <c r="C16" s="67"/>
      <c r="D16" s="68"/>
      <c r="E16" s="68"/>
      <c r="F16" s="68"/>
      <c r="G16" s="68"/>
      <c r="H16" s="69"/>
      <c r="I16" s="69"/>
      <c r="J16" s="69"/>
      <c r="K16" s="69"/>
      <c r="L16" s="67"/>
    </row>
    <row r="17" spans="2:13" ht="18.75" x14ac:dyDescent="0.2">
      <c r="B17" s="185"/>
      <c r="C17" s="185"/>
      <c r="D17" s="185"/>
      <c r="E17" s="70"/>
      <c r="F17" s="70"/>
      <c r="G17" s="70"/>
      <c r="H17" s="71"/>
      <c r="I17" s="71"/>
      <c r="J17" s="72"/>
      <c r="K17" s="73"/>
      <c r="L17" s="186"/>
      <c r="M17" s="186"/>
    </row>
    <row r="18" spans="2:13" ht="18.75" x14ac:dyDescent="0.3">
      <c r="B18" s="28"/>
      <c r="C18" s="28"/>
      <c r="D18" s="74"/>
      <c r="E18" s="74"/>
      <c r="F18" s="74"/>
      <c r="G18" s="74"/>
      <c r="H18" s="75"/>
      <c r="I18" s="75"/>
      <c r="J18" s="75"/>
      <c r="K18" s="76"/>
      <c r="L18" s="28"/>
    </row>
    <row r="19" spans="2:13" ht="18.75" x14ac:dyDescent="0.3">
      <c r="B19" s="28"/>
      <c r="C19" s="28"/>
      <c r="D19" s="74"/>
      <c r="E19" s="74"/>
      <c r="F19" s="74"/>
      <c r="G19" s="74"/>
      <c r="H19" s="77"/>
      <c r="I19" s="77"/>
      <c r="J19" s="77"/>
      <c r="K19" s="76"/>
      <c r="L19" s="28"/>
    </row>
    <row r="20" spans="2:13" ht="18.75" x14ac:dyDescent="0.3">
      <c r="B20" s="28"/>
      <c r="C20" s="28"/>
      <c r="D20" s="74"/>
      <c r="E20" s="74"/>
      <c r="F20" s="74"/>
      <c r="G20" s="74"/>
      <c r="H20" s="77"/>
      <c r="I20" s="77"/>
      <c r="J20" s="78"/>
      <c r="K20" s="76"/>
      <c r="L20" s="28"/>
    </row>
    <row r="21" spans="2:13" ht="18.75" x14ac:dyDescent="0.3">
      <c r="B21" s="28"/>
      <c r="C21" s="28"/>
      <c r="D21" s="74"/>
      <c r="E21" s="74"/>
      <c r="F21" s="74"/>
      <c r="G21" s="74"/>
      <c r="H21" s="77"/>
      <c r="I21" s="77"/>
      <c r="J21" s="77"/>
      <c r="K21" s="76"/>
      <c r="L21" s="28"/>
    </row>
    <row r="22" spans="2:13" ht="18.75" x14ac:dyDescent="0.3">
      <c r="B22" s="28"/>
      <c r="C22" s="28"/>
      <c r="D22" s="74"/>
      <c r="E22" s="74"/>
      <c r="F22" s="74"/>
      <c r="G22" s="74"/>
      <c r="H22" s="78"/>
      <c r="I22" s="77"/>
      <c r="J22" s="78"/>
      <c r="K22" s="76"/>
      <c r="L22" s="28"/>
    </row>
    <row r="23" spans="2:13" x14ac:dyDescent="0.25">
      <c r="B23" s="28"/>
      <c r="C23" s="28"/>
      <c r="D23" s="74"/>
      <c r="E23" s="74"/>
      <c r="F23" s="74"/>
      <c r="G23" s="74"/>
      <c r="H23" s="79"/>
      <c r="I23" s="79"/>
      <c r="J23" s="79"/>
      <c r="K23" s="76"/>
      <c r="L23" s="28"/>
    </row>
    <row r="24" spans="2:13" x14ac:dyDescent="0.25">
      <c r="B24" s="28"/>
      <c r="C24" s="28"/>
      <c r="D24" s="74"/>
      <c r="E24" s="74"/>
      <c r="F24" s="74"/>
      <c r="G24" s="74"/>
      <c r="H24" s="79"/>
      <c r="I24" s="76"/>
      <c r="J24" s="76"/>
      <c r="K24" s="76"/>
      <c r="L24" s="28"/>
    </row>
    <row r="25" spans="2:13" x14ac:dyDescent="0.25">
      <c r="B25" s="28"/>
      <c r="C25" s="28"/>
      <c r="D25" s="74"/>
      <c r="E25" s="74"/>
      <c r="F25" s="74"/>
      <c r="G25" s="74"/>
      <c r="H25" s="79"/>
      <c r="I25" s="76"/>
      <c r="J25" s="76"/>
      <c r="K25" s="76"/>
      <c r="L25" s="28"/>
    </row>
    <row r="26" spans="2:13" x14ac:dyDescent="0.25">
      <c r="B26" s="28"/>
      <c r="C26" s="28"/>
      <c r="D26" s="74"/>
      <c r="E26" s="74"/>
      <c r="F26" s="74"/>
      <c r="G26" s="74"/>
      <c r="H26" s="76"/>
      <c r="I26" s="76"/>
      <c r="J26" s="76"/>
      <c r="K26" s="76"/>
      <c r="L26" s="28"/>
    </row>
    <row r="27" spans="2:13" x14ac:dyDescent="0.25">
      <c r="B27" s="28"/>
      <c r="C27" s="28"/>
      <c r="D27" s="74"/>
      <c r="E27" s="74"/>
      <c r="F27" s="74"/>
      <c r="G27" s="74"/>
      <c r="H27" s="76"/>
      <c r="I27" s="76"/>
      <c r="J27" s="76"/>
      <c r="K27" s="76"/>
      <c r="L27" s="28"/>
    </row>
    <row r="28" spans="2:13" x14ac:dyDescent="0.25">
      <c r="B28" s="28"/>
      <c r="C28" s="28"/>
      <c r="D28" s="74"/>
      <c r="E28" s="74"/>
      <c r="F28" s="74"/>
      <c r="G28" s="74"/>
      <c r="H28" s="79"/>
      <c r="I28" s="76"/>
      <c r="J28" s="76"/>
      <c r="K28" s="76"/>
      <c r="L28" s="28"/>
    </row>
    <row r="29" spans="2:13" x14ac:dyDescent="0.25">
      <c r="B29" s="28"/>
      <c r="C29" s="28"/>
      <c r="D29" s="74"/>
      <c r="E29" s="74"/>
      <c r="F29" s="74"/>
      <c r="G29" s="74"/>
      <c r="H29" s="76"/>
      <c r="I29" s="76"/>
      <c r="J29" s="76"/>
      <c r="K29" s="76"/>
      <c r="L29" s="28"/>
    </row>
    <row r="30" spans="2:13" x14ac:dyDescent="0.25">
      <c r="B30" s="28"/>
      <c r="C30" s="28"/>
      <c r="D30" s="74"/>
      <c r="E30" s="74"/>
      <c r="F30" s="74"/>
      <c r="G30" s="74"/>
      <c r="H30" s="76"/>
      <c r="I30" s="76"/>
      <c r="J30" s="76"/>
      <c r="K30" s="76"/>
      <c r="L30" s="28"/>
    </row>
    <row r="31" spans="2:13" x14ac:dyDescent="0.25">
      <c r="B31" s="28"/>
      <c r="C31" s="28"/>
      <c r="D31" s="74"/>
      <c r="E31" s="74"/>
      <c r="F31" s="74"/>
      <c r="G31" s="74"/>
      <c r="H31" s="76"/>
      <c r="I31" s="76"/>
      <c r="J31" s="76"/>
      <c r="K31" s="76"/>
      <c r="L31" s="28"/>
    </row>
    <row r="32" spans="2:13" x14ac:dyDescent="0.25">
      <c r="B32" s="28"/>
      <c r="C32" s="28"/>
      <c r="D32" s="74"/>
      <c r="E32" s="74"/>
      <c r="F32" s="74"/>
      <c r="G32" s="74"/>
      <c r="H32" s="76"/>
      <c r="I32" s="76"/>
      <c r="J32" s="76"/>
      <c r="K32" s="76"/>
      <c r="L32" s="28"/>
    </row>
    <row r="33" spans="2:12" x14ac:dyDescent="0.25">
      <c r="B33" s="28"/>
      <c r="C33" s="28"/>
      <c r="D33" s="74"/>
      <c r="E33" s="74"/>
      <c r="F33" s="74"/>
      <c r="G33" s="74"/>
      <c r="H33" s="76"/>
      <c r="I33" s="76"/>
      <c r="J33" s="76"/>
      <c r="K33" s="76"/>
      <c r="L33" s="28"/>
    </row>
    <row r="34" spans="2:12" x14ac:dyDescent="0.25">
      <c r="B34" s="28"/>
      <c r="C34" s="28"/>
      <c r="D34" s="74"/>
      <c r="E34" s="74"/>
      <c r="F34" s="74"/>
      <c r="G34" s="74"/>
      <c r="H34" s="76"/>
      <c r="I34" s="76"/>
      <c r="J34" s="76"/>
      <c r="K34" s="76"/>
      <c r="L34" s="28"/>
    </row>
    <row r="35" spans="2:12" x14ac:dyDescent="0.25">
      <c r="B35" s="28"/>
      <c r="C35" s="28"/>
      <c r="D35" s="74"/>
      <c r="E35" s="74"/>
      <c r="F35" s="74"/>
      <c r="G35" s="74"/>
      <c r="H35" s="76"/>
      <c r="I35" s="76"/>
      <c r="J35" s="76"/>
      <c r="K35" s="76"/>
      <c r="L35" s="28"/>
    </row>
    <row r="36" spans="2:12" x14ac:dyDescent="0.25">
      <c r="B36" s="28"/>
      <c r="C36" s="28"/>
      <c r="D36" s="74"/>
      <c r="E36" s="74"/>
      <c r="F36" s="74"/>
      <c r="G36" s="74"/>
      <c r="H36" s="76"/>
      <c r="I36" s="76"/>
      <c r="J36" s="76"/>
      <c r="K36" s="76"/>
      <c r="L36" s="28"/>
    </row>
    <row r="37" spans="2:12" x14ac:dyDescent="0.25">
      <c r="B37" s="28"/>
      <c r="C37" s="28"/>
      <c r="D37" s="74"/>
      <c r="E37" s="74"/>
      <c r="F37" s="74"/>
      <c r="G37" s="74"/>
      <c r="H37" s="76"/>
      <c r="I37" s="76"/>
      <c r="J37" s="76"/>
      <c r="K37" s="76"/>
      <c r="L37" s="28"/>
    </row>
    <row r="38" spans="2:12" x14ac:dyDescent="0.25">
      <c r="B38" s="28"/>
      <c r="C38" s="28"/>
      <c r="D38" s="74"/>
      <c r="E38" s="74"/>
      <c r="F38" s="74"/>
      <c r="G38" s="74"/>
      <c r="H38" s="76"/>
      <c r="I38" s="76"/>
      <c r="J38" s="76"/>
      <c r="K38" s="76"/>
      <c r="L38" s="28"/>
    </row>
    <row r="39" spans="2:12" x14ac:dyDescent="0.25">
      <c r="B39" s="28"/>
      <c r="C39" s="28"/>
      <c r="D39" s="74"/>
      <c r="E39" s="74"/>
      <c r="F39" s="74"/>
      <c r="G39" s="74"/>
      <c r="H39" s="76"/>
      <c r="I39" s="76"/>
      <c r="J39" s="76"/>
      <c r="K39" s="76"/>
      <c r="L39" s="28"/>
    </row>
    <row r="40" spans="2:12" x14ac:dyDescent="0.25">
      <c r="B40" s="28"/>
      <c r="C40" s="28"/>
      <c r="D40" s="74"/>
      <c r="E40" s="74"/>
      <c r="F40" s="74"/>
      <c r="G40" s="74"/>
      <c r="H40" s="76"/>
      <c r="I40" s="76"/>
      <c r="J40" s="76"/>
      <c r="K40" s="76"/>
      <c r="L40" s="28"/>
    </row>
    <row r="41" spans="2:12" x14ac:dyDescent="0.25">
      <c r="B41" s="28"/>
      <c r="C41" s="28"/>
      <c r="D41" s="74"/>
      <c r="E41" s="74"/>
      <c r="F41" s="74"/>
      <c r="G41" s="74"/>
      <c r="H41" s="76"/>
      <c r="I41" s="76"/>
      <c r="J41" s="76"/>
      <c r="K41" s="76"/>
      <c r="L41" s="28"/>
    </row>
    <row r="42" spans="2:12" x14ac:dyDescent="0.25">
      <c r="B42" s="28"/>
      <c r="C42" s="28"/>
      <c r="D42" s="74"/>
      <c r="E42" s="74"/>
      <c r="F42" s="74"/>
      <c r="G42" s="74"/>
      <c r="H42" s="76"/>
      <c r="I42" s="76"/>
      <c r="J42" s="76"/>
      <c r="K42" s="76"/>
      <c r="L42" s="28"/>
    </row>
    <row r="43" spans="2:12" x14ac:dyDescent="0.25">
      <c r="B43" s="28"/>
      <c r="C43" s="28"/>
      <c r="D43" s="74"/>
      <c r="E43" s="74"/>
      <c r="F43" s="74"/>
      <c r="G43" s="74"/>
      <c r="H43" s="76"/>
      <c r="I43" s="76"/>
      <c r="J43" s="76"/>
      <c r="K43" s="76"/>
      <c r="L43" s="28"/>
    </row>
    <row r="44" spans="2:12" x14ac:dyDescent="0.25">
      <c r="B44" s="28"/>
      <c r="C44" s="28"/>
      <c r="D44" s="74"/>
      <c r="E44" s="74"/>
      <c r="F44" s="74"/>
      <c r="G44" s="74"/>
      <c r="H44" s="76"/>
      <c r="I44" s="76"/>
      <c r="J44" s="76"/>
      <c r="K44" s="76"/>
      <c r="L44" s="28"/>
    </row>
    <row r="45" spans="2:12" x14ac:dyDescent="0.25">
      <c r="B45" s="28"/>
      <c r="C45" s="28"/>
      <c r="D45" s="74"/>
      <c r="E45" s="74"/>
      <c r="F45" s="74"/>
      <c r="G45" s="74"/>
      <c r="H45" s="76"/>
      <c r="I45" s="76"/>
      <c r="J45" s="76"/>
      <c r="K45" s="76"/>
      <c r="L45" s="28"/>
    </row>
    <row r="46" spans="2:12" x14ac:dyDescent="0.25">
      <c r="B46" s="28"/>
      <c r="C46" s="28"/>
      <c r="D46" s="74"/>
      <c r="E46" s="74"/>
      <c r="F46" s="74"/>
      <c r="G46" s="74"/>
      <c r="H46" s="76"/>
      <c r="I46" s="76"/>
      <c r="J46" s="76"/>
      <c r="K46" s="76"/>
      <c r="L46" s="28"/>
    </row>
    <row r="47" spans="2:12" x14ac:dyDescent="0.25">
      <c r="B47" s="28"/>
      <c r="C47" s="28"/>
      <c r="D47" s="74"/>
      <c r="E47" s="74"/>
      <c r="F47" s="74"/>
      <c r="G47" s="74"/>
      <c r="H47" s="76"/>
      <c r="I47" s="76"/>
      <c r="J47" s="76"/>
      <c r="K47" s="76"/>
      <c r="L47" s="28"/>
    </row>
    <row r="48" spans="2:12" x14ac:dyDescent="0.25">
      <c r="B48" s="28"/>
      <c r="C48" s="28"/>
      <c r="D48" s="74"/>
      <c r="E48" s="74"/>
      <c r="F48" s="74"/>
      <c r="G48" s="74"/>
      <c r="H48" s="76"/>
      <c r="I48" s="76"/>
      <c r="J48" s="76"/>
      <c r="K48" s="76"/>
      <c r="L48" s="28"/>
    </row>
    <row r="49" spans="2:12" x14ac:dyDescent="0.25">
      <c r="B49" s="28"/>
      <c r="C49" s="28"/>
      <c r="D49" s="74"/>
      <c r="E49" s="74"/>
      <c r="F49" s="74"/>
      <c r="G49" s="74"/>
      <c r="H49" s="76"/>
      <c r="I49" s="76"/>
      <c r="J49" s="76"/>
      <c r="K49" s="76"/>
      <c r="L49" s="28"/>
    </row>
    <row r="50" spans="2:12" x14ac:dyDescent="0.25">
      <c r="B50" s="28"/>
      <c r="C50" s="28"/>
      <c r="D50" s="74"/>
      <c r="E50" s="74"/>
      <c r="F50" s="74"/>
      <c r="G50" s="74"/>
      <c r="H50" s="76"/>
      <c r="I50" s="76"/>
      <c r="J50" s="76"/>
      <c r="K50" s="76"/>
      <c r="L50" s="28"/>
    </row>
    <row r="51" spans="2:12" x14ac:dyDescent="0.25">
      <c r="B51" s="28"/>
      <c r="C51" s="28"/>
      <c r="D51" s="74"/>
      <c r="E51" s="74"/>
      <c r="F51" s="74"/>
      <c r="G51" s="74"/>
      <c r="H51" s="76"/>
      <c r="I51" s="76"/>
      <c r="J51" s="76"/>
      <c r="K51" s="76"/>
      <c r="L51" s="28"/>
    </row>
    <row r="52" spans="2:12" x14ac:dyDescent="0.25">
      <c r="B52" s="28"/>
      <c r="C52" s="28"/>
      <c r="D52" s="74"/>
      <c r="E52" s="74"/>
      <c r="F52" s="74"/>
      <c r="G52" s="74"/>
      <c r="H52" s="76"/>
      <c r="I52" s="76"/>
      <c r="J52" s="76"/>
      <c r="K52" s="76"/>
      <c r="L52" s="28"/>
    </row>
    <row r="53" spans="2:12" x14ac:dyDescent="0.25">
      <c r="B53" s="28"/>
      <c r="C53" s="28"/>
      <c r="D53" s="74"/>
      <c r="E53" s="74"/>
      <c r="F53" s="74"/>
      <c r="G53" s="74"/>
      <c r="H53" s="76"/>
      <c r="I53" s="76"/>
      <c r="J53" s="76"/>
      <c r="K53" s="76"/>
      <c r="L53" s="28"/>
    </row>
    <row r="54" spans="2:12" x14ac:dyDescent="0.25">
      <c r="B54" s="28"/>
      <c r="C54" s="28"/>
      <c r="D54" s="74"/>
      <c r="E54" s="74"/>
      <c r="F54" s="74"/>
      <c r="G54" s="74"/>
      <c r="H54" s="76"/>
      <c r="I54" s="76"/>
      <c r="J54" s="76"/>
      <c r="K54" s="76"/>
      <c r="L54" s="28"/>
    </row>
    <row r="55" spans="2:12" x14ac:dyDescent="0.25">
      <c r="B55" s="28"/>
      <c r="C55" s="28"/>
      <c r="D55" s="74"/>
      <c r="E55" s="74"/>
      <c r="F55" s="74"/>
      <c r="G55" s="74"/>
      <c r="H55" s="76"/>
      <c r="I55" s="76"/>
      <c r="J55" s="76"/>
      <c r="K55" s="76"/>
      <c r="L55" s="28"/>
    </row>
    <row r="56" spans="2:12" x14ac:dyDescent="0.25">
      <c r="B56" s="28"/>
      <c r="C56" s="28"/>
      <c r="D56" s="74"/>
      <c r="E56" s="74"/>
      <c r="F56" s="74"/>
      <c r="G56" s="74"/>
      <c r="H56" s="76"/>
      <c r="I56" s="76"/>
      <c r="J56" s="76"/>
      <c r="K56" s="76"/>
      <c r="L56" s="28"/>
    </row>
    <row r="57" spans="2:12" x14ac:dyDescent="0.25">
      <c r="B57" s="28"/>
      <c r="C57" s="28"/>
      <c r="D57" s="74"/>
      <c r="E57" s="74"/>
      <c r="F57" s="74"/>
      <c r="G57" s="74"/>
      <c r="H57" s="76"/>
      <c r="I57" s="76"/>
      <c r="J57" s="76"/>
      <c r="K57" s="76"/>
      <c r="L57" s="28"/>
    </row>
    <row r="58" spans="2:12" x14ac:dyDescent="0.25">
      <c r="B58" s="28"/>
      <c r="C58" s="28"/>
      <c r="D58" s="74"/>
      <c r="E58" s="74"/>
      <c r="F58" s="74"/>
      <c r="G58" s="74"/>
      <c r="H58" s="76"/>
      <c r="I58" s="76"/>
      <c r="J58" s="76"/>
      <c r="K58" s="76"/>
      <c r="L58" s="28"/>
    </row>
    <row r="59" spans="2:12" x14ac:dyDescent="0.25">
      <c r="B59" s="28"/>
      <c r="C59" s="28"/>
      <c r="D59" s="74"/>
      <c r="E59" s="74"/>
      <c r="F59" s="74"/>
      <c r="G59" s="74"/>
      <c r="H59" s="76"/>
      <c r="I59" s="76"/>
      <c r="J59" s="76"/>
      <c r="K59" s="76"/>
      <c r="L59" s="28"/>
    </row>
    <row r="60" spans="2:12" x14ac:dyDescent="0.25">
      <c r="B60" s="28"/>
      <c r="C60" s="28"/>
      <c r="D60" s="74"/>
      <c r="E60" s="74"/>
      <c r="F60" s="74"/>
      <c r="G60" s="74"/>
      <c r="H60" s="76"/>
      <c r="I60" s="76"/>
      <c r="J60" s="76"/>
      <c r="K60" s="76"/>
      <c r="L60" s="28"/>
    </row>
    <row r="61" spans="2:12" x14ac:dyDescent="0.25">
      <c r="B61" s="28"/>
      <c r="C61" s="28"/>
      <c r="D61" s="74"/>
      <c r="E61" s="74"/>
      <c r="F61" s="74"/>
      <c r="G61" s="74"/>
      <c r="H61" s="76"/>
      <c r="I61" s="76"/>
      <c r="J61" s="76"/>
      <c r="K61" s="76"/>
      <c r="L61" s="28"/>
    </row>
    <row r="62" spans="2:12" x14ac:dyDescent="0.25">
      <c r="B62" s="28"/>
      <c r="C62" s="28"/>
      <c r="D62" s="74"/>
      <c r="E62" s="74"/>
      <c r="F62" s="74"/>
      <c r="G62" s="74"/>
      <c r="H62" s="76"/>
      <c r="I62" s="76"/>
      <c r="J62" s="76"/>
      <c r="K62" s="76"/>
      <c r="L62" s="28"/>
    </row>
    <row r="63" spans="2:12" x14ac:dyDescent="0.25">
      <c r="B63" s="28"/>
      <c r="C63" s="28"/>
      <c r="D63" s="74"/>
      <c r="E63" s="74"/>
      <c r="F63" s="74"/>
      <c r="G63" s="74"/>
      <c r="H63" s="76"/>
      <c r="I63" s="76"/>
      <c r="J63" s="76"/>
      <c r="K63" s="76"/>
      <c r="L63" s="28"/>
    </row>
    <row r="64" spans="2:12" x14ac:dyDescent="0.25">
      <c r="B64" s="28"/>
      <c r="C64" s="28"/>
      <c r="D64" s="74"/>
      <c r="E64" s="74"/>
      <c r="F64" s="74"/>
      <c r="G64" s="74"/>
      <c r="H64" s="76"/>
      <c r="I64" s="76"/>
      <c r="J64" s="76"/>
      <c r="K64" s="76"/>
      <c r="L64" s="28"/>
    </row>
    <row r="65" spans="2:12" x14ac:dyDescent="0.25">
      <c r="B65" s="28"/>
      <c r="C65" s="28"/>
      <c r="D65" s="74"/>
      <c r="E65" s="74"/>
      <c r="F65" s="74"/>
      <c r="G65" s="74"/>
      <c r="H65" s="76"/>
      <c r="I65" s="76"/>
      <c r="J65" s="76"/>
      <c r="K65" s="76"/>
      <c r="L65" s="28"/>
    </row>
  </sheetData>
  <mergeCells count="18"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ПП-1</vt:lpstr>
      <vt:lpstr>ППП1-1</vt:lpstr>
      <vt:lpstr>ППП2-1</vt:lpstr>
      <vt:lpstr>ППП1-2</vt:lpstr>
      <vt:lpstr>ППП2-2</vt:lpstr>
      <vt:lpstr>ППП3-1</vt:lpstr>
      <vt:lpstr>ППП3-2</vt:lpstr>
      <vt:lpstr>ППП4-1</vt:lpstr>
      <vt:lpstr>ППП4-2</vt:lpstr>
      <vt:lpstr>ПП6</vt:lpstr>
      <vt:lpstr>ПП7</vt:lpstr>
      <vt:lpstr>'ППП1-1'!Заголовки_для_печати</vt:lpstr>
      <vt:lpstr>'ПП-1'!Область_печати</vt:lpstr>
      <vt:lpstr>ПП6!Область_печати</vt:lpstr>
      <vt:lpstr>ПП7!Область_печати</vt:lpstr>
      <vt:lpstr>'ППП1-1'!Область_печати</vt:lpstr>
      <vt:lpstr>'ППП2-1'!Область_печати</vt:lpstr>
      <vt:lpstr>'ППП2-2'!Область_печати</vt:lpstr>
      <vt:lpstr>'ППП3-2'!Область_печати</vt:lpstr>
      <vt:lpstr>'ППП4-2'!Область_печати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2020-11-17T04:21:59Z</cp:lastPrinted>
  <dcterms:created xsi:type="dcterms:W3CDTF">2016-10-20T04:37:12Z</dcterms:created>
  <dcterms:modified xsi:type="dcterms:W3CDTF">2020-11-17T04:22:02Z</dcterms:modified>
</cp:coreProperties>
</file>