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30" tabRatio="921" activeTab="10"/>
  </bookViews>
  <sheets>
    <sheet name="ПП-1" sheetId="25" r:id="rId1"/>
    <sheet name="ППП1-1" sheetId="32" r:id="rId2"/>
    <sheet name="ППП2-1" sheetId="26" r:id="rId3"/>
    <sheet name="ППП1-2" sheetId="33" r:id="rId4"/>
    <sheet name="ППП2-2" sheetId="27" r:id="rId5"/>
    <sheet name="ППП3-1" sheetId="34" r:id="rId6"/>
    <sheet name="ППП3-2" sheetId="28" r:id="rId7"/>
    <sheet name="ППП4-1" sheetId="35" r:id="rId8"/>
    <sheet name="ППП4-2" sheetId="29" r:id="rId9"/>
    <sheet name="ПП5" sheetId="30" r:id="rId10"/>
    <sheet name="ПП6" sheetId="31" r:id="rId11"/>
  </sheets>
  <definedNames>
    <definedName name="_xlnm.Print_Titles" localSheetId="1">'ППП1-1'!$7:$9</definedName>
    <definedName name="_xlnm.Print_Area" localSheetId="0">'ПП-1'!$A$1:$N$15</definedName>
    <definedName name="_xlnm.Print_Area" localSheetId="9">ПП5!$A$1:$K$37</definedName>
    <definedName name="_xlnm.Print_Area" localSheetId="10">ПП6!$A$1:$G$94</definedName>
    <definedName name="_xlnm.Print_Area" localSheetId="1">'ППП1-1'!$A$1:$M$17</definedName>
    <definedName name="_xlnm.Print_Area" localSheetId="2">'ППП2-1'!$A$1:$L$56</definedName>
    <definedName name="_xlnm.Print_Area" localSheetId="4">'ППП2-2'!$A$1:$L$24</definedName>
    <definedName name="_xlnm.Print_Area" localSheetId="6">'ППП3-2'!$A$1:$L$21</definedName>
    <definedName name="_xlnm.Print_Area" localSheetId="8">'ППП4-2'!$A$1:$L$22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1"/>
  <c r="F17"/>
  <c r="D17"/>
  <c r="D41"/>
  <c r="E82"/>
  <c r="F82"/>
  <c r="E74"/>
  <c r="F74"/>
  <c r="E66"/>
  <c r="F66"/>
  <c r="E58"/>
  <c r="F58"/>
  <c r="E52"/>
  <c r="F52"/>
  <c r="E46"/>
  <c r="F46"/>
  <c r="F41"/>
  <c r="E41"/>
  <c r="F49"/>
  <c r="E49"/>
  <c r="E26"/>
  <c r="F26"/>
  <c r="D26"/>
  <c r="E20"/>
  <c r="F20"/>
  <c r="D20"/>
  <c r="E19"/>
  <c r="F19"/>
  <c r="D19"/>
  <c r="E18"/>
  <c r="F18"/>
  <c r="D18"/>
  <c r="E16"/>
  <c r="F16"/>
  <c r="F13" l="1"/>
  <c r="I9"/>
  <c r="L9"/>
  <c r="K9"/>
  <c r="H13" i="30"/>
  <c r="I12" i="27"/>
  <c r="J12"/>
  <c r="H12"/>
  <c r="K10"/>
  <c r="J23" i="31" l="1"/>
  <c r="E13"/>
  <c r="H55" i="26"/>
  <c r="I55" s="1"/>
  <c r="I37"/>
  <c r="J37" s="1"/>
  <c r="J36"/>
  <c r="I35"/>
  <c r="H21"/>
  <c r="I20"/>
  <c r="J20" s="1"/>
  <c r="I19"/>
  <c r="I21" s="1"/>
  <c r="I45" l="1"/>
  <c r="J19"/>
  <c r="J21" s="1"/>
  <c r="K21" s="1"/>
  <c r="K19"/>
  <c r="H45"/>
  <c r="E42" i="31"/>
  <c r="F42"/>
  <c r="D42"/>
  <c r="E40"/>
  <c r="F40"/>
  <c r="D40"/>
  <c r="E35"/>
  <c r="F35"/>
  <c r="D35"/>
  <c r="G43"/>
  <c r="G39"/>
  <c r="G63"/>
  <c r="G62"/>
  <c r="G61"/>
  <c r="G60"/>
  <c r="G59"/>
  <c r="D58"/>
  <c r="I23" i="30"/>
  <c r="I18" s="1"/>
  <c r="J23"/>
  <c r="J18" s="1"/>
  <c r="H22"/>
  <c r="J52" i="26"/>
  <c r="I52"/>
  <c r="H52"/>
  <c r="K51"/>
  <c r="I17" i="27"/>
  <c r="J17"/>
  <c r="H17"/>
  <c r="H14"/>
  <c r="K16"/>
  <c r="K17" i="26"/>
  <c r="K15"/>
  <c r="J55" l="1"/>
  <c r="J22" i="30" s="1"/>
  <c r="I22"/>
  <c r="K52" i="26"/>
  <c r="G42" i="31"/>
  <c r="E38"/>
  <c r="D38"/>
  <c r="H56" i="26"/>
  <c r="H23" i="30" s="1"/>
  <c r="H18" s="1"/>
  <c r="K18" s="1"/>
  <c r="G40" i="31"/>
  <c r="G58"/>
  <c r="H32" i="26"/>
  <c r="H29"/>
  <c r="J39"/>
  <c r="K39" s="1"/>
  <c r="J38"/>
  <c r="K38" s="1"/>
  <c r="I32"/>
  <c r="J32"/>
  <c r="K31"/>
  <c r="I29"/>
  <c r="J29"/>
  <c r="K28"/>
  <c r="K55" l="1"/>
  <c r="K23" i="30"/>
  <c r="K29" i="26"/>
  <c r="H11" l="1"/>
  <c r="K44"/>
  <c r="J35"/>
  <c r="J45" s="1"/>
  <c r="F38" i="31" l="1"/>
  <c r="G38" s="1"/>
  <c r="G41"/>
  <c r="K37" i="26"/>
  <c r="D29" i="31"/>
  <c r="H15" i="33" l="1"/>
  <c r="H14"/>
  <c r="H12"/>
  <c r="H12" i="32"/>
  <c r="H13"/>
  <c r="H11"/>
  <c r="I13" i="25"/>
  <c r="I14"/>
  <c r="I15"/>
  <c r="I12"/>
  <c r="D46" i="31" l="1"/>
  <c r="I50" i="26"/>
  <c r="J50"/>
  <c r="H50"/>
  <c r="K49"/>
  <c r="K48"/>
  <c r="K50" l="1"/>
  <c r="D30" i="31"/>
  <c r="K18" i="26"/>
  <c r="K12"/>
  <c r="F31" i="31" l="1"/>
  <c r="E31"/>
  <c r="D31"/>
  <c r="F30"/>
  <c r="E30"/>
  <c r="F29"/>
  <c r="E29"/>
  <c r="F28"/>
  <c r="E28"/>
  <c r="D28"/>
  <c r="F27"/>
  <c r="E27"/>
  <c r="D27"/>
  <c r="F37"/>
  <c r="E37"/>
  <c r="D37"/>
  <c r="F36"/>
  <c r="E36"/>
  <c r="F33"/>
  <c r="E33"/>
  <c r="D33"/>
  <c r="E32" l="1"/>
  <c r="D32"/>
  <c r="G29"/>
  <c r="G51"/>
  <c r="G50"/>
  <c r="G49"/>
  <c r="G48"/>
  <c r="G47"/>
  <c r="E44"/>
  <c r="G87"/>
  <c r="G86"/>
  <c r="G85"/>
  <c r="G84"/>
  <c r="G83"/>
  <c r="F80"/>
  <c r="E80"/>
  <c r="D82"/>
  <c r="D80" s="1"/>
  <c r="G79"/>
  <c r="G78"/>
  <c r="G77"/>
  <c r="G76"/>
  <c r="G75"/>
  <c r="D74"/>
  <c r="D72" s="1"/>
  <c r="G71"/>
  <c r="G70"/>
  <c r="G69"/>
  <c r="G68"/>
  <c r="G67"/>
  <c r="F64"/>
  <c r="E64"/>
  <c r="D66"/>
  <c r="D64" s="1"/>
  <c r="G57"/>
  <c r="G56"/>
  <c r="G55"/>
  <c r="G54"/>
  <c r="G53"/>
  <c r="D52"/>
  <c r="D44" s="1"/>
  <c r="G33"/>
  <c r="G31"/>
  <c r="F25"/>
  <c r="E25"/>
  <c r="D25"/>
  <c r="F24"/>
  <c r="E24"/>
  <c r="D24"/>
  <c r="F23"/>
  <c r="E23"/>
  <c r="D23"/>
  <c r="F22"/>
  <c r="E22"/>
  <c r="D22"/>
  <c r="D16" s="1"/>
  <c r="F21"/>
  <c r="E21"/>
  <c r="D21"/>
  <c r="D15" s="1"/>
  <c r="J13" i="29"/>
  <c r="I13"/>
  <c r="H13"/>
  <c r="K12"/>
  <c r="J11"/>
  <c r="J9" s="1"/>
  <c r="J8" s="1"/>
  <c r="J14" s="1"/>
  <c r="J15" s="1"/>
  <c r="J32" i="30" s="1"/>
  <c r="J30" s="1"/>
  <c r="I11" i="29"/>
  <c r="I9" s="1"/>
  <c r="I8" s="1"/>
  <c r="I14" s="1"/>
  <c r="I15" s="1"/>
  <c r="I32" i="30" s="1"/>
  <c r="I30" s="1"/>
  <c r="H11" i="29"/>
  <c r="H9" s="1"/>
  <c r="K10"/>
  <c r="A9"/>
  <c r="A10" s="1"/>
  <c r="A12" s="1"/>
  <c r="A14" s="1"/>
  <c r="K13" l="1"/>
  <c r="F44" i="31"/>
  <c r="G52"/>
  <c r="G80"/>
  <c r="E72"/>
  <c r="F72" s="1"/>
  <c r="E15"/>
  <c r="L20" s="1"/>
  <c r="G46"/>
  <c r="G28"/>
  <c r="F15"/>
  <c r="G30"/>
  <c r="G21"/>
  <c r="G25"/>
  <c r="G64"/>
  <c r="G23"/>
  <c r="F32"/>
  <c r="G35"/>
  <c r="G66"/>
  <c r="G22"/>
  <c r="G34"/>
  <c r="G82"/>
  <c r="G37"/>
  <c r="G24"/>
  <c r="G36"/>
  <c r="G74"/>
  <c r="K9" i="29"/>
  <c r="K11"/>
  <c r="H8"/>
  <c r="G19" i="31" l="1"/>
  <c r="G72"/>
  <c r="D13"/>
  <c r="G16"/>
  <c r="G18"/>
  <c r="G44"/>
  <c r="G27"/>
  <c r="G15"/>
  <c r="G26"/>
  <c r="G17"/>
  <c r="G32"/>
  <c r="G20"/>
  <c r="K8" i="29"/>
  <c r="H14"/>
  <c r="G13" i="31" l="1"/>
  <c r="H15" i="29"/>
  <c r="K14"/>
  <c r="K15" l="1"/>
  <c r="H32" i="30"/>
  <c r="K10" i="28"/>
  <c r="J13"/>
  <c r="I13"/>
  <c r="H13"/>
  <c r="K12"/>
  <c r="J11"/>
  <c r="J9" s="1"/>
  <c r="I11"/>
  <c r="H11"/>
  <c r="A9"/>
  <c r="A10" s="1"/>
  <c r="A12" s="1"/>
  <c r="A14" s="1"/>
  <c r="K15" i="27"/>
  <c r="J14"/>
  <c r="I14"/>
  <c r="K13"/>
  <c r="I9"/>
  <c r="I8" s="1"/>
  <c r="H9"/>
  <c r="H8" s="1"/>
  <c r="K11"/>
  <c r="A9"/>
  <c r="A10" s="1"/>
  <c r="A13" s="1"/>
  <c r="A15" s="1"/>
  <c r="A18" s="1"/>
  <c r="K43" i="26"/>
  <c r="K42"/>
  <c r="K41"/>
  <c r="K40"/>
  <c r="K20"/>
  <c r="K14"/>
  <c r="K36"/>
  <c r="K35"/>
  <c r="K34"/>
  <c r="A9"/>
  <c r="A10" s="1"/>
  <c r="A12" s="1"/>
  <c r="A22" s="1"/>
  <c r="A24" s="1"/>
  <c r="A26" s="1"/>
  <c r="A27" s="1"/>
  <c r="A30" s="1"/>
  <c r="A33" s="1"/>
  <c r="A46" s="1"/>
  <c r="H25"/>
  <c r="H23"/>
  <c r="J47"/>
  <c r="J26" s="1"/>
  <c r="I47"/>
  <c r="I26" s="1"/>
  <c r="H47"/>
  <c r="H26" s="1"/>
  <c r="K46"/>
  <c r="K33"/>
  <c r="K30"/>
  <c r="K27"/>
  <c r="I9" i="28" l="1"/>
  <c r="H9"/>
  <c r="J9" i="27"/>
  <c r="J8" s="1"/>
  <c r="J18" s="1"/>
  <c r="J19" s="1"/>
  <c r="J26" i="30" s="1"/>
  <c r="J24" s="1"/>
  <c r="H9" i="26"/>
  <c r="K45"/>
  <c r="J17" i="30"/>
  <c r="H30"/>
  <c r="K30" s="1"/>
  <c r="K32"/>
  <c r="H17"/>
  <c r="K22"/>
  <c r="I17"/>
  <c r="J8" i="28"/>
  <c r="J14" s="1"/>
  <c r="J15" s="1"/>
  <c r="J29" i="30" s="1"/>
  <c r="K11" i="28"/>
  <c r="K13"/>
  <c r="I8"/>
  <c r="I14" s="1"/>
  <c r="I15" s="1"/>
  <c r="I29" i="30" s="1"/>
  <c r="K14" i="27"/>
  <c r="K17"/>
  <c r="I18"/>
  <c r="I19" s="1"/>
  <c r="I26" i="30" s="1"/>
  <c r="I24" s="1"/>
  <c r="K12" i="27"/>
  <c r="K47" i="26"/>
  <c r="K32"/>
  <c r="I25"/>
  <c r="J25"/>
  <c r="I23"/>
  <c r="J23"/>
  <c r="I11"/>
  <c r="J11"/>
  <c r="K9" i="27" l="1"/>
  <c r="H8" i="26"/>
  <c r="H53" s="1"/>
  <c r="H54" s="1"/>
  <c r="H21" i="30" s="1"/>
  <c r="J27"/>
  <c r="J15"/>
  <c r="I15"/>
  <c r="I27"/>
  <c r="K17"/>
  <c r="K9" i="28"/>
  <c r="H8"/>
  <c r="K26" i="26"/>
  <c r="K25"/>
  <c r="K23"/>
  <c r="J9"/>
  <c r="I9"/>
  <c r="I8" s="1"/>
  <c r="I53" s="1"/>
  <c r="K24"/>
  <c r="K22"/>
  <c r="K13"/>
  <c r="K11"/>
  <c r="K10"/>
  <c r="H19" i="30" l="1"/>
  <c r="K8" i="28"/>
  <c r="H14"/>
  <c r="K8" i="27"/>
  <c r="H18"/>
  <c r="H19" s="1"/>
  <c r="H26" i="30" s="1"/>
  <c r="H16" s="1"/>
  <c r="J8" i="26"/>
  <c r="J53" s="1"/>
  <c r="K9"/>
  <c r="J54" l="1"/>
  <c r="J21" i="30" s="1"/>
  <c r="J19" s="1"/>
  <c r="I54" i="26"/>
  <c r="I21" i="30" s="1"/>
  <c r="K53" i="26"/>
  <c r="H24" i="30"/>
  <c r="K24" s="1"/>
  <c r="K26"/>
  <c r="K14" i="28"/>
  <c r="H15"/>
  <c r="K19" i="27"/>
  <c r="K18"/>
  <c r="K8" i="26"/>
  <c r="K56"/>
  <c r="J16" i="30" l="1"/>
  <c r="J13" s="1"/>
  <c r="K54" i="26"/>
  <c r="I16" i="30"/>
  <c r="I19"/>
  <c r="K19" s="1"/>
  <c r="K21"/>
  <c r="K15" i="28"/>
  <c r="H29" i="30"/>
  <c r="K16" l="1"/>
  <c r="I13"/>
  <c r="H27"/>
  <c r="K27" s="1"/>
  <c r="H15"/>
  <c r="K29"/>
  <c r="K13" l="1"/>
  <c r="K15"/>
</calcChain>
</file>

<file path=xl/sharedStrings.xml><?xml version="1.0" encoding="utf-8"?>
<sst xmlns="http://schemas.openxmlformats.org/spreadsheetml/2006/main" count="699" uniqueCount="237">
  <si>
    <t>ИНФОРМАЦИЯ</t>
  </si>
  <si>
    <t>ПЕРЕЧЕНЬ</t>
  </si>
  <si>
    <t>1.1.</t>
  </si>
  <si>
    <t>Подпрограмма 1</t>
  </si>
  <si>
    <t>№ п/п</t>
  </si>
  <si>
    <t>в том числе:</t>
  </si>
  <si>
    <t>Код бюджетной классификации</t>
  </si>
  <si>
    <t>ГРБС</t>
  </si>
  <si>
    <t>РзПр</t>
  </si>
  <si>
    <t>ЦСР</t>
  </si>
  <si>
    <t>ВР</t>
  </si>
  <si>
    <t>в том числе по ГРБС:</t>
  </si>
  <si>
    <t>всего расходные обязательства</t>
  </si>
  <si>
    <t>внебюджетных фондов</t>
  </si>
  <si>
    <t>всего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</si>
  <si>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</si>
  <si>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</si>
  <si>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</si>
  <si>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</si>
  <si>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</si>
  <si>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</si>
  <si>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2019 год</t>
  </si>
  <si>
    <t>Администрация Туруханского района</t>
  </si>
  <si>
    <t>1.2.</t>
  </si>
  <si>
    <t>Подпрограмма 2</t>
  </si>
  <si>
    <t>244</t>
  </si>
  <si>
    <t>0707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</si>
  <si>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</si>
  <si>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</si>
  <si>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</si>
  <si>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</si>
  <si>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Администрациия Туруханского района</t>
  </si>
  <si>
    <t>1003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</si>
  <si>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</si>
  <si>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</si>
  <si>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</si>
  <si>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</si>
  <si>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</si>
  <si>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</si>
  <si>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</si>
  <si>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</si>
  <si>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</si>
  <si>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</si>
  <si>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</si>
  <si>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</si>
  <si>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</si>
  <si>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</si>
  <si>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</si>
  <si>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</si>
  <si>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</si>
  <si>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</si>
  <si>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</si>
  <si>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Приложение № 6</t>
  </si>
  <si>
    <t>1420081960</t>
  </si>
  <si>
    <t>242</t>
  </si>
  <si>
    <t>14100S4560</t>
  </si>
  <si>
    <t>1420083800</t>
  </si>
  <si>
    <t>Молодёжь Туруханского района</t>
  </si>
  <si>
    <t>2021 год</t>
  </si>
  <si>
    <t>2018 год</t>
  </si>
  <si>
    <t>1410084010</t>
  </si>
  <si>
    <t>Приложение № 2</t>
  </si>
  <si>
    <t>Приложение 
к паспорту муниципальной программы "Молодёжь Туруханского района"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</si>
  <si>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</si>
  <si>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</si>
  <si>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</t>
  </si>
  <si>
    <t>2017 год</t>
  </si>
  <si>
    <t>Годы до конца реализации муниципальной программы Туруханского района в пятилетнем интервале</t>
  </si>
  <si>
    <t>2025 год</t>
  </si>
  <si>
    <t>2030 год</t>
  </si>
  <si>
    <t>Создание условий для развития потенциала молодёжи и его реализации в интересах развития Туруханского района</t>
  </si>
  <si>
    <t>Численность молодёжи Туруханского района, участвующей в акциях, конкурсах и молодёжных проектах</t>
  </si>
  <si>
    <t>чел.</t>
  </si>
  <si>
    <t>Удельный вес детей и молодёжи регулярно участвующей в работе патриотических объединений и клубов</t>
  </si>
  <si>
    <t>%</t>
  </si>
  <si>
    <t>Количество молодых семей, улучшивших жилищные условия при получении социальных выплат</t>
  </si>
  <si>
    <t>ед.</t>
  </si>
  <si>
    <t>Доля жителей Туруханского района, принявших участие в ходе реализации социальных проектов</t>
  </si>
  <si>
    <t>14300L4971</t>
  </si>
  <si>
    <t>2022 год</t>
  </si>
  <si>
    <t>Наименование программы, подпрограммы</t>
  </si>
  <si>
    <t>Главный распорядитель бюджетных средств</t>
  </si>
  <si>
    <t>Бюджетные ассигнования, тыс. рублей</t>
  </si>
  <si>
    <t>Ожидаемый результат от реализации подпрограммного мероприятия (в натуральном выражении)</t>
  </si>
  <si>
    <t xml:space="preserve"> </t>
  </si>
  <si>
    <t>х</t>
  </si>
  <si>
    <t>УК Туруханского района</t>
  </si>
  <si>
    <t>ИТОГО по мероприятию 1.1</t>
  </si>
  <si>
    <t>ИТОГО по мероприятию 2.1</t>
  </si>
  <si>
    <t>ИТОГО по мероприятию 2.2</t>
  </si>
  <si>
    <t>ИТОГО по мероприятию 2.3</t>
  </si>
  <si>
    <t>ИТОГО по мероприятию 2.4</t>
  </si>
  <si>
    <t>ИТОГО по мероприятию 3.1</t>
  </si>
  <si>
    <t>ИТОГО по мероприятию 3.2</t>
  </si>
  <si>
    <t>Итого по всем мероприятиям подпрограммы:</t>
  </si>
  <si>
    <t>в том числе по главным распорядителям бюджетных средств:</t>
  </si>
  <si>
    <t>к подпрограмме 1 «Вовлечение молодёжи Туруханского района в социальную практику»</t>
  </si>
  <si>
    <t>Перечень мероприятий подпрограммы «Вовлечение молодёжи Туруханского района в социальную практику»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</si>
  <si>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</t>
    </r>
  </si>
  <si>
    <t>Задача 1: Развитие молодёжных общественных объединений, действующих на территории Туруханского района, вовлечение молодёжи в общественную деятельность</t>
  </si>
  <si>
    <r>
      <rPr>
        <u/>
        <sz val="12"/>
        <rFont val="Times New Roman"/>
        <family val="1"/>
        <charset val="204"/>
      </rPr>
      <t>Мероприятие 1.1</t>
    </r>
    <r>
      <rPr>
        <sz val="12"/>
        <rFont val="Times New Roman"/>
        <family val="1"/>
        <charset val="204"/>
      </rPr>
      <t xml:space="preserve"> "Создание условий успешной социализации и эффективной самореализации молодежи"</t>
    </r>
  </si>
  <si>
    <r>
      <rPr>
        <u/>
        <sz val="12"/>
        <rFont val="Times New Roman"/>
        <family val="1"/>
        <charset val="204"/>
      </rPr>
      <t>Мероприятие 1.2</t>
    </r>
    <r>
      <rPr>
        <sz val="12"/>
        <rFont val="Times New Roman"/>
        <family val="1"/>
        <charset val="204"/>
      </rPr>
      <t xml:space="preserve"> "Трудовое воспитание несовершеннолетних граждан в возрасте 14-17 лет"</t>
    </r>
  </si>
  <si>
    <r>
      <rPr>
        <u/>
        <sz val="12"/>
        <rFont val="Times New Roman"/>
        <family val="1"/>
        <charset val="204"/>
      </rPr>
      <t>Мероприятие 1.3</t>
    </r>
    <r>
      <rPr>
        <sz val="12"/>
        <rFont val="Times New Roman"/>
        <family val="1"/>
        <charset val="204"/>
      </rPr>
      <t xml:space="preserve"> "Создание условий, направленных на формирование здорового образа жизни в молодёжной среде"</t>
    </r>
  </si>
  <si>
    <r>
      <rPr>
        <u/>
        <sz val="12"/>
        <rFont val="Times New Roman"/>
        <family val="1"/>
        <charset val="204"/>
      </rPr>
      <t>Мероприятие 1.4</t>
    </r>
    <r>
      <rPr>
        <sz val="12"/>
        <rFont val="Times New Roman"/>
        <family val="1"/>
        <charset val="204"/>
      </rPr>
      <t xml:space="preserve"> "Развитие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подростков"</t>
    </r>
  </si>
  <si>
    <t>ИТОГО по мероприятию 1.2</t>
  </si>
  <si>
    <t>ИТОГО по мероприятию 1.3</t>
  </si>
  <si>
    <t>ИТОГО по мероприятию 1.4</t>
  </si>
  <si>
    <t>Задача 2: Развитие инфраструктуры и кадрового потенциала молодёжной политики Туруханского района</t>
  </si>
  <si>
    <r>
      <rPr>
        <u/>
        <sz val="12"/>
        <rFont val="Times New Roman"/>
        <family val="1"/>
        <charset val="204"/>
      </rPr>
      <t>Мероприятие 2.1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местного бюджета"</t>
    </r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</si>
  <si>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"Поддержка деятельности муниципальных молодёжных центров за счет средств краевого бюджета"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</si>
  <si>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"Обеспечение деятельности подведомственных учреждений"</t>
    </r>
  </si>
  <si>
    <t>Мероприятие 2.4 "Обеспечение деятельности подведомственных учреждений за счет прочих доходов от оказания платных услуг (работ)"</t>
  </si>
  <si>
    <t>Территориальное управление</t>
  </si>
  <si>
    <t>Перечень мероприятий подпрограммы «Развитие системы патриотического воспитания молодёжи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</si>
  <si>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развития и совершенствования системы патриотического воспитания</t>
    </r>
  </si>
  <si>
    <t>Задача 1: Апробирование и внедрение современных форм, методов работы в области патриотического воспитания молодёжи</t>
  </si>
  <si>
    <r>
      <rPr>
        <u/>
        <sz val="12"/>
        <rFont val="Times New Roman"/>
        <family val="1"/>
        <charset val="204"/>
      </rPr>
      <t>Мероприятие 2.2</t>
    </r>
    <r>
      <rPr>
        <sz val="12"/>
        <rFont val="Times New Roman"/>
        <family val="1"/>
        <charset val="204"/>
      </rPr>
      <t xml:space="preserve"> "Организация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развитие"</t>
    </r>
  </si>
  <si>
    <r>
      <rPr>
        <u/>
        <sz val="12"/>
        <rFont val="Times New Roman"/>
        <family val="1"/>
        <charset val="204"/>
      </rPr>
      <t>Мероприятие 2.3</t>
    </r>
    <r>
      <rPr>
        <sz val="12"/>
        <rFont val="Times New Roman"/>
        <family val="1"/>
        <charset val="204"/>
      </rPr>
      <t xml:space="preserve"> "Грантовая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воспитания"</t>
    </r>
  </si>
  <si>
    <t>к подпрограмме 2 «Развитие системы патриотического воспитания молодёжи Туруханского района»</t>
  </si>
  <si>
    <t>к подпрограмме 3 «Обеспечение жильем молодых семей в Туруханском районе»</t>
  </si>
  <si>
    <t>Перечень мероприятий подпрограммы «Обеспечение жильем молодых семей в Туруханском районе»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</si>
  <si>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Поддержка в решении жилищной проблемы молодых семей, признанных в установленном порядке нуждающимися в улучшении жилищных условий</t>
    </r>
  </si>
  <si>
    <t>Задача 1: Предоставление молодым семьям социальных выплат на приобретение жилья или строительство индивидуального жилого дома</t>
  </si>
  <si>
    <r>
      <rPr>
        <u/>
        <sz val="12"/>
        <rFont val="Times New Roman"/>
        <family val="1"/>
        <charset val="204"/>
      </rPr>
      <t>Мероприятие 3.1</t>
    </r>
    <r>
      <rPr>
        <sz val="12"/>
        <rFont val="Times New Roman"/>
        <family val="1"/>
        <charset val="204"/>
      </rPr>
      <t xml:space="preserve"> "Софинансирование затрат на приобретение жилья в собственность молодых семей"</t>
    </r>
  </si>
  <si>
    <t>Улучшение жилищных условий молодых семей</t>
  </si>
  <si>
    <t>241</t>
  </si>
  <si>
    <t>322</t>
  </si>
  <si>
    <r>
      <rPr>
        <u/>
        <sz val="12"/>
        <rFont val="Times New Roman"/>
        <family val="1"/>
        <charset val="204"/>
      </rPr>
      <t>Мероприятие 3.2</t>
    </r>
    <r>
      <rPr>
        <sz val="12"/>
        <rFont val="Times New Roman"/>
        <family val="1"/>
        <charset val="204"/>
      </rPr>
      <t xml:space="preserve"> "Софинансирование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края"</t>
    </r>
  </si>
  <si>
    <t>к подпрограмме 4 «Поддержка социально ориентированных некоммерческих организаций Туруханского района»</t>
  </si>
  <si>
    <t>Перечень мероприятий подпрограммы «Поддержка социально ориентированных некоммерческих организаций Туруханского района»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</si>
  <si>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  </r>
  </si>
  <si>
    <t>Задача 1: Содействовие формированию информационного пространства, развитие системы механизмов информационной и консультативной поддержки СОНКО</t>
  </si>
  <si>
    <r>
      <rPr>
        <u/>
        <sz val="12"/>
        <rFont val="Times New Roman"/>
        <family val="1"/>
        <charset val="204"/>
      </rPr>
      <t>Мероприятие 4.1</t>
    </r>
    <r>
      <rPr>
        <sz val="12"/>
        <rFont val="Times New Roman"/>
        <family val="1"/>
        <charset val="204"/>
      </rPr>
      <t xml:space="preserve"> "Формирование информационного пространства, способствующего развитию гражданских инициатив"</t>
    </r>
  </si>
  <si>
    <r>
      <rPr>
        <u/>
        <sz val="12"/>
        <rFont val="Times New Roman"/>
        <family val="1"/>
        <charset val="204"/>
      </rPr>
      <t>Мероприятие 4.2</t>
    </r>
    <r>
      <rPr>
        <sz val="12"/>
        <rFont val="Times New Roman"/>
        <family val="1"/>
        <charset val="204"/>
      </rPr>
      <t xml:space="preserve"> "Поддержка проектов социально ориентированных некоммерческих организаций, направленных на решение актуальных социальных проблем"</t>
    </r>
  </si>
  <si>
    <t>ИТОГО по мероприятию 4.1</t>
  </si>
  <si>
    <t>ИТОГО по мероприятию 4.2</t>
  </si>
  <si>
    <t>0703</t>
  </si>
  <si>
    <t>1440081280</t>
  </si>
  <si>
    <t>1440083810</t>
  </si>
  <si>
    <t>Создание социально ориентированных некоммерческих организаций на территории района; формирование информационного пространства СОНКО;  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</t>
  </si>
  <si>
    <t>с указанием планируемых к достижению значений в результате реализации муниципальной программы "Молодёжь Туруханского района"</t>
  </si>
  <si>
    <t xml:space="preserve">о ресурсном обеспечении муниципальной программы </t>
  </si>
  <si>
    <t>Туруханского района за счет средств районного бюджета,</t>
  </si>
  <si>
    <t>в том числе средств, поступивших из бюджетов других уровней</t>
  </si>
  <si>
    <t>бюджетной системы и бюджетов государственных</t>
  </si>
  <si>
    <t>Статус (муниципальная программа, подпрограмма, в том числе ВЦП)</t>
  </si>
  <si>
    <t>Муниципальная программа</t>
  </si>
  <si>
    <t>всего расходные обязательства по программе</t>
  </si>
  <si>
    <t>243</t>
  </si>
  <si>
    <t>Руководитель</t>
  </si>
  <si>
    <t>(подпись)</t>
  </si>
  <si>
    <t>1430000000</t>
  </si>
  <si>
    <t>141000000</t>
  </si>
  <si>
    <t>1420000000</t>
  </si>
  <si>
    <t>1440000000</t>
  </si>
  <si>
    <t>Статус</t>
  </si>
  <si>
    <t>Наименование муниципальной программы, подпрограммы муниципальной программы</t>
  </si>
  <si>
    <t>Ответственный исполнитель, соисполнители</t>
  </si>
  <si>
    <t>федеральный бюджет (*)</t>
  </si>
  <si>
    <t>краевой бюджет(*)</t>
  </si>
  <si>
    <t>бюджеты поселений(*)</t>
  </si>
  <si>
    <t>юридические лица</t>
  </si>
  <si>
    <t>бюджеты поселений(**)</t>
  </si>
  <si>
    <t>Ю.М. Тагиров</t>
  </si>
  <si>
    <t>(ФИО)</t>
  </si>
  <si>
    <t>к муниципальной программе "Молодёжь Туруханского района"</t>
  </si>
  <si>
    <t>Приложение 1
к паспорту подпрограммы 1  «Вовлечение молодёжи Туруханского района в социальную практику»</t>
  </si>
  <si>
    <t>Цель, показатели результативности</t>
  </si>
  <si>
    <t>Источник информации</t>
  </si>
  <si>
    <t>Годы реализации подпрограммы</t>
  </si>
  <si>
    <t>2</t>
  </si>
  <si>
    <t>Численность молодёжи Туруханского района  участвующей в акциях, конкурсах и молодёжных проектах</t>
  </si>
  <si>
    <t>Ведомственная отчетность</t>
  </si>
  <si>
    <t>3</t>
  </si>
  <si>
    <t>Количество созданных сезонных рабочих мест для молодежи  обучающейся в общеобразовательных учреждениях</t>
  </si>
  <si>
    <t>4</t>
  </si>
  <si>
    <t>Количество детей, подростков и молодёжи, в возрасте от 10 до 30 лет, вовлеченных в профилактические мероприятия по борьбе с наркоманией и алкоголизмом</t>
  </si>
  <si>
    <t>и значения показателей результативности подпрограммы "Вовлечение молодёжи Туруханского района в социальную практику"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</si>
  <si>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для дальнейшего развития и совершенствования системы патриотического воспитания.</t>
    </r>
  </si>
  <si>
    <t xml:space="preserve">Удельный вес детей и молодёжи регулярно участвующей в работе патриотических объединений и клубов </t>
  </si>
  <si>
    <r>
      <rPr>
        <b/>
        <sz val="12"/>
        <color indexed="8"/>
        <rFont val="Times New Roman"/>
        <family val="1"/>
        <charset val="204"/>
      </rPr>
      <t>Задача подпрограммы:</t>
    </r>
    <r>
      <rPr>
        <sz val="12"/>
        <color indexed="8"/>
        <rFont val="Times New Roman"/>
        <family val="1"/>
        <charset val="204"/>
      </rPr>
      <t xml:space="preserve"> Увеличивать количество мероприятий, направленных на вовлечение молодёжи в социальную практику, совершенствующую основные направления патриотического воспитания и повышение уровня социальной активности молодёжи</t>
    </r>
  </si>
  <si>
    <t>5</t>
  </si>
  <si>
    <t>Удельный вес молодежи, вовлеченной в историю Отечества, краеведческую деятельность</t>
  </si>
  <si>
    <t>6</t>
  </si>
  <si>
    <t>Количество молодежи, вовлеченной в добровольческую деятельность</t>
  </si>
  <si>
    <t>Приложение 1 
к паспорту подпрограммы   «Развитие системы патриотического воспитания молодёжи Туруханского района»</t>
  </si>
  <si>
    <t>и значения показателей результативности подпрограммы "Развитие системы патриотического воспитания молодёжи Туруханского района"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</si>
  <si>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условий успешной социализации и эффективной самореализации молодёжи Туруханского района.                                             
</t>
    </r>
    <r>
      <rPr>
        <b/>
        <sz val="12"/>
        <rFont val="Times New Roman"/>
        <family val="1"/>
        <charset val="204"/>
      </rPr>
      <t>Задачи подпрограммы:</t>
    </r>
    <r>
      <rPr>
        <sz val="12"/>
        <rFont val="Times New Roman"/>
        <family val="1"/>
        <charset val="204"/>
      </rPr>
      <t xml:space="preserve"> Развитие молодёжных общественных объединений, действующих на территории Туруханского района, вовлечение молодёжи в общественную деятельность, развитие инфраструктуры и кадровыго потенциала молодёжной политики Туруханского района</t>
    </r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</si>
  <si>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Апробирование и внедрение современных форм, методов работы  в области патриотического воспитания молодёжи</t>
    </r>
  </si>
  <si>
    <t>Цель: Поддержка в решении жилищной проблемы молодых семей, признанных в установленном порядке нуждающимися в улучшении жилищных условий</t>
  </si>
  <si>
    <t xml:space="preserve">Количество молодых семей, улучшивших жилищные условия при получении социальных выплат </t>
  </si>
  <si>
    <t>кол-во семей</t>
  </si>
  <si>
    <t>сведения органов местного самоуправления, осуществляющих учет очередников</t>
  </si>
  <si>
    <t>Приложение  1
к подпрограмме «Обеспечение жильем молодых семей в Туруханскомо районе»</t>
  </si>
  <si>
    <t>и значения показателей результативности подпрограммы «Обеспечение жильем молодых семей в Туруханском районе»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</si>
  <si>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</si>
  <si>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r>
      <rPr>
        <b/>
        <sz val="12"/>
        <rFont val="Times New Roman"/>
        <family val="1"/>
        <charset val="204"/>
      </rPr>
      <t>Цель подпрограммы:</t>
    </r>
    <r>
      <rPr>
        <sz val="12"/>
        <rFont val="Times New Roman"/>
        <family val="1"/>
        <charset val="204"/>
      </rPr>
      <t xml:space="preserve"> Создание и обеспечение правовых, экономических и организационных условий деятельности социально ориентированных некоммерческих организаций на территории Туруханского района</t>
    </r>
  </si>
  <si>
    <t>Доля прироста жителей Туруханского района, принявших участие в реализации социальных проектов</t>
  </si>
  <si>
    <t xml:space="preserve">Уровень прироста социально ориентированных некоммерческих организаций, получивших информационную поддержку </t>
  </si>
  <si>
    <t xml:space="preserve">Доля граждан, принявших участие в мероприятиях для социально-ориентированных некоммерческих организаций </t>
  </si>
  <si>
    <t>Приложение 1
к паспорту подпрограммы «Поддержка социально ориентированных некоммерческих организаций Туруханского района»</t>
  </si>
  <si>
    <t>и значения показателей результативности подпрограммы "Поддержка социально ориентированных некоммерческих организаций Туруханского района"</t>
  </si>
  <si>
    <r>
      <rPr>
        <b/>
        <sz val="12"/>
        <rFont val="Times New Roman"/>
        <family val="1"/>
        <charset val="204"/>
      </rPr>
      <t>Задача подпрограммы:</t>
    </r>
    <r>
      <rPr>
        <sz val="12"/>
        <rFont val="Times New Roman"/>
        <family val="1"/>
        <charset val="204"/>
      </rPr>
      <t xml:space="preserve"> Содействие формированию информационного пространства, развитие системы механизмов информационной и консультативной поддержки СОНКО</t>
    </r>
  </si>
  <si>
    <t>1410084210</t>
  </si>
  <si>
    <t>1410084220</t>
  </si>
  <si>
    <t>ИТОГО по мероприятию 2.5</t>
  </si>
  <si>
    <t>Мероприятие 2.5 "Расходы за счет средств ООО "РН-Ванкор""</t>
  </si>
  <si>
    <t>Приложение № 5</t>
  </si>
  <si>
    <t>2023 год</t>
  </si>
  <si>
    <t>247</t>
  </si>
  <si>
    <t>611</t>
  </si>
  <si>
    <t>14100S4570</t>
  </si>
  <si>
    <t>1410074570</t>
  </si>
  <si>
    <t>831</t>
  </si>
  <si>
    <t>853</t>
  </si>
  <si>
    <t>812</t>
  </si>
  <si>
    <t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оснащение; капитальный ремонт зданий молодёжных центров</t>
  </si>
  <si>
    <t>Мероприятие 2.5 " 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безопасности"</t>
  </si>
  <si>
    <t>Управление ЖКХ и строительста</t>
  </si>
  <si>
    <t>1410084330</t>
  </si>
  <si>
    <t>Управление ЖКХ и строительства</t>
  </si>
  <si>
    <t>2024 год</t>
  </si>
  <si>
    <t>2026 год</t>
  </si>
  <si>
    <t>капитальный ремонт зданий молодёжных центров</t>
  </si>
  <si>
    <t>Мероприятие 2.1 "Создание эффективной системы патриотического воспитания, обеспечивающей оптимальные условия развития у молодежи гражданственности и патриотизма"</t>
  </si>
  <si>
    <t>2027 год</t>
  </si>
  <si>
    <t>Итого на 2025-2027 годы</t>
  </si>
  <si>
    <t>2025год</t>
  </si>
  <si>
    <t>1 прог</t>
  </si>
  <si>
    <t>2 прог</t>
  </si>
  <si>
    <t>4 прог</t>
  </si>
  <si>
    <t>итого по ук</t>
  </si>
  <si>
    <t>всего вместе с территориальным</t>
  </si>
  <si>
    <t>ТОСЫ в АЦК по 244 на сумму 1 956 030,00 (1 502 327 и 453 703)</t>
  </si>
  <si>
    <t>2025г</t>
  </si>
  <si>
    <t>2026г</t>
  </si>
  <si>
    <t>разница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</si>
</sst>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.000"/>
    <numFmt numFmtId="166" formatCode="0.000"/>
    <numFmt numFmtId="167" formatCode="#,##0.0"/>
  </numFmts>
  <fonts count="20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49" fontId="3" fillId="0" borderId="1" xfId="2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3" fillId="2" borderId="1" xfId="2" applyNumberFormat="1" applyFont="1" applyFill="1" applyBorder="1" applyAlignment="1" applyProtection="1">
      <alignment horizontal="center" vertical="center"/>
    </xf>
    <xf numFmtId="0" fontId="3" fillId="2" borderId="0" xfId="2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vertical="center" wrapText="1"/>
    </xf>
    <xf numFmtId="0" fontId="3" fillId="0" borderId="0" xfId="2" applyFont="1" applyAlignment="1">
      <alignment vertical="top" wrapText="1"/>
    </xf>
    <xf numFmtId="0" fontId="13" fillId="0" borderId="0" xfId="2" applyFont="1"/>
    <xf numFmtId="0" fontId="13" fillId="0" borderId="0" xfId="2" applyFont="1" applyAlignment="1">
      <alignment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right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13" fillId="0" borderId="0" xfId="2" applyNumberFormat="1" applyFont="1"/>
    <xf numFmtId="0" fontId="4" fillId="0" borderId="1" xfId="2" applyFont="1" applyFill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right" vertical="center"/>
    </xf>
    <xf numFmtId="0" fontId="14" fillId="0" borderId="0" xfId="2" applyFont="1"/>
    <xf numFmtId="0" fontId="3" fillId="0" borderId="1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right" vertical="center"/>
    </xf>
    <xf numFmtId="165" fontId="3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165" fontId="14" fillId="0" borderId="0" xfId="2" applyNumberFormat="1" applyFont="1"/>
    <xf numFmtId="0" fontId="16" fillId="0" borderId="0" xfId="2" applyFont="1"/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166" fontId="3" fillId="0" borderId="1" xfId="2" applyNumberFormat="1" applyFont="1" applyFill="1" applyBorder="1" applyAlignment="1">
      <alignment horizontal="right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right" vertical="center" wrapText="1"/>
    </xf>
    <xf numFmtId="165" fontId="4" fillId="0" borderId="1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vertical="center" wrapText="1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right" vertical="center"/>
    </xf>
    <xf numFmtId="49" fontId="3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0" xfId="2" applyNumberFormat="1" applyFont="1"/>
    <xf numFmtId="166" fontId="6" fillId="0" borderId="0" xfId="4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5" fontId="6" fillId="0" borderId="0" xfId="2" applyNumberFormat="1" applyFont="1" applyAlignment="1">
      <alignment horizontal="right"/>
    </xf>
    <xf numFmtId="167" fontId="6" fillId="0" borderId="0" xfId="2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49" fontId="13" fillId="0" borderId="0" xfId="2" applyNumberFormat="1" applyFont="1"/>
    <xf numFmtId="167" fontId="13" fillId="0" borderId="0" xfId="2" applyNumberFormat="1" applyFont="1" applyAlignment="1">
      <alignment horizontal="right"/>
    </xf>
    <xf numFmtId="0" fontId="3" fillId="0" borderId="5" xfId="2" applyFont="1" applyFill="1" applyBorder="1" applyAlignment="1">
      <alignment horizontal="left" vertical="center" wrapText="1"/>
    </xf>
    <xf numFmtId="0" fontId="3" fillId="0" borderId="0" xfId="5" applyFont="1"/>
    <xf numFmtId="0" fontId="3" fillId="0" borderId="0" xfId="5" applyFont="1" applyAlignment="1">
      <alignment horizontal="center"/>
    </xf>
    <xf numFmtId="49" fontId="3" fillId="0" borderId="0" xfId="5" applyNumberFormat="1" applyFont="1"/>
    <xf numFmtId="49" fontId="3" fillId="0" borderId="0" xfId="5" applyNumberFormat="1" applyFont="1" applyAlignment="1">
      <alignment vertical="center" wrapText="1"/>
    </xf>
    <xf numFmtId="167" fontId="3" fillId="0" borderId="0" xfId="5" applyNumberFormat="1" applyFont="1" applyAlignment="1">
      <alignment horizontal="left" vertical="center" wrapText="1"/>
    </xf>
    <xf numFmtId="0" fontId="2" fillId="0" borderId="0" xfId="5" applyFont="1" applyAlignment="1">
      <alignment vertical="center"/>
    </xf>
    <xf numFmtId="0" fontId="3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165" fontId="3" fillId="0" borderId="1" xfId="5" applyNumberFormat="1" applyFont="1" applyBorder="1" applyAlignment="1">
      <alignment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165" fontId="3" fillId="0" borderId="5" xfId="5" applyNumberFormat="1" applyFont="1" applyBorder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167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/>
    </xf>
    <xf numFmtId="49" fontId="3" fillId="0" borderId="10" xfId="5" applyNumberFormat="1" applyFont="1" applyBorder="1" applyAlignment="1">
      <alignment horizontal="center" vertical="center" wrapText="1"/>
    </xf>
    <xf numFmtId="165" fontId="3" fillId="0" borderId="0" xfId="5" applyNumberFormat="1" applyFont="1" applyAlignment="1">
      <alignment horizontal="center" vertical="center" wrapText="1"/>
    </xf>
    <xf numFmtId="0" fontId="3" fillId="0" borderId="0" xfId="5" applyFont="1" applyAlignment="1">
      <alignment horizontal="left" vertical="center" wrapText="1"/>
    </xf>
    <xf numFmtId="167" fontId="3" fillId="0" borderId="0" xfId="5" applyNumberFormat="1" applyFont="1"/>
    <xf numFmtId="49" fontId="3" fillId="0" borderId="6" xfId="5" applyNumberFormat="1" applyFont="1" applyBorder="1" applyAlignment="1">
      <alignment horizontal="center" vertical="center" wrapText="1"/>
    </xf>
    <xf numFmtId="0" fontId="3" fillId="0" borderId="0" xfId="5" applyFont="1" applyAlignment="1">
      <alignment vertical="center" wrapText="1"/>
    </xf>
    <xf numFmtId="167" fontId="3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left" vertical="center" wrapText="1"/>
    </xf>
    <xf numFmtId="165" fontId="4" fillId="0" borderId="1" xfId="5" applyNumberFormat="1" applyFont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0" fontId="3" fillId="0" borderId="0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center" vertical="center" wrapText="1"/>
    </xf>
    <xf numFmtId="167" fontId="3" fillId="0" borderId="0" xfId="5" applyNumberFormat="1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2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2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3" fillId="0" borderId="4" xfId="2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/>
    <xf numFmtId="165" fontId="4" fillId="2" borderId="1" xfId="2" applyNumberFormat="1" applyFont="1" applyFill="1" applyBorder="1" applyAlignment="1">
      <alignment horizontal="right" vertical="center" wrapText="1"/>
    </xf>
    <xf numFmtId="165" fontId="4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/>
    </xf>
    <xf numFmtId="165" fontId="3" fillId="2" borderId="1" xfId="2" applyNumberFormat="1" applyFont="1" applyFill="1" applyBorder="1" applyAlignment="1">
      <alignment horizontal="right" vertical="center" wrapText="1"/>
    </xf>
    <xf numFmtId="167" fontId="3" fillId="2" borderId="0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/>
    </xf>
    <xf numFmtId="166" fontId="6" fillId="2" borderId="0" xfId="4" applyNumberFormat="1" applyFont="1" applyFill="1" applyAlignment="1">
      <alignment horizontal="right"/>
    </xf>
    <xf numFmtId="165" fontId="6" fillId="2" borderId="0" xfId="2" applyNumberFormat="1" applyFont="1" applyFill="1" applyAlignment="1">
      <alignment horizontal="right"/>
    </xf>
    <xf numFmtId="167" fontId="6" fillId="2" borderId="0" xfId="2" applyNumberFormat="1" applyFont="1" applyFill="1" applyAlignment="1">
      <alignment horizontal="right"/>
    </xf>
    <xf numFmtId="165" fontId="3" fillId="2" borderId="0" xfId="2" applyNumberFormat="1" applyFont="1" applyFill="1" applyAlignment="1">
      <alignment horizontal="right"/>
    </xf>
    <xf numFmtId="167" fontId="3" fillId="2" borderId="0" xfId="2" applyNumberFormat="1" applyFont="1" applyFill="1" applyAlignment="1">
      <alignment horizontal="right"/>
    </xf>
    <xf numFmtId="167" fontId="13" fillId="2" borderId="0" xfId="2" applyNumberFormat="1" applyFont="1" applyFill="1" applyAlignment="1">
      <alignment horizontal="right"/>
    </xf>
    <xf numFmtId="166" fontId="3" fillId="2" borderId="1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12" fillId="0" borderId="6" xfId="2" applyFont="1" applyFill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65" fontId="3" fillId="0" borderId="1" xfId="5" applyNumberFormat="1" applyFont="1" applyFill="1" applyBorder="1" applyAlignment="1">
      <alignment vertical="center" wrapText="1"/>
    </xf>
    <xf numFmtId="165" fontId="3" fillId="0" borderId="5" xfId="5" applyNumberFormat="1" applyFont="1" applyFill="1" applyBorder="1" applyAlignment="1">
      <alignment vertical="center" wrapText="1"/>
    </xf>
    <xf numFmtId="167" fontId="3" fillId="0" borderId="0" xfId="5" applyNumberFormat="1" applyFont="1" applyFill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165" fontId="4" fillId="0" borderId="0" xfId="5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4" fillId="0" borderId="4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left" vertical="center" wrapText="1"/>
    </xf>
    <xf numFmtId="0" fontId="3" fillId="0" borderId="5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49" fontId="3" fillId="0" borderId="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3" fillId="0" borderId="5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vertical="center" wrapText="1"/>
    </xf>
    <xf numFmtId="0" fontId="3" fillId="0" borderId="6" xfId="2" applyFont="1" applyFill="1" applyBorder="1" applyAlignment="1">
      <alignment vertical="center" wrapText="1"/>
    </xf>
    <xf numFmtId="0" fontId="3" fillId="0" borderId="7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right" vertical="center"/>
    </xf>
    <xf numFmtId="49" fontId="3" fillId="0" borderId="3" xfId="2" applyNumberFormat="1" applyFont="1" applyFill="1" applyBorder="1" applyAlignment="1">
      <alignment horizontal="right" vertical="center"/>
    </xf>
    <xf numFmtId="49" fontId="3" fillId="0" borderId="4" xfId="2" applyNumberFormat="1" applyFont="1" applyFill="1" applyBorder="1" applyAlignment="1">
      <alignment horizontal="right" vertical="center"/>
    </xf>
    <xf numFmtId="0" fontId="3" fillId="0" borderId="0" xfId="2" applyFont="1" applyAlignment="1">
      <alignment horizontal="left" vertical="center" wrapText="1"/>
    </xf>
    <xf numFmtId="165" fontId="3" fillId="0" borderId="0" xfId="2" applyNumberFormat="1" applyFont="1" applyAlignment="1">
      <alignment horizontal="right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9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167" fontId="3" fillId="2" borderId="3" xfId="2" applyNumberFormat="1" applyFont="1" applyFill="1" applyBorder="1" applyAlignment="1">
      <alignment horizontal="center" vertical="center" wrapText="1"/>
    </xf>
    <xf numFmtId="167" fontId="3" fillId="2" borderId="4" xfId="2" applyNumberFormat="1" applyFont="1" applyFill="1" applyBorder="1" applyAlignment="1">
      <alignment horizontal="center" vertical="center" wrapText="1"/>
    </xf>
    <xf numFmtId="0" fontId="13" fillId="0" borderId="12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  <xf numFmtId="0" fontId="3" fillId="0" borderId="8" xfId="2" applyNumberFormat="1" applyFont="1" applyFill="1" applyBorder="1" applyAlignment="1" applyProtection="1">
      <alignment horizontal="left" vertical="center" wrapText="1"/>
    </xf>
    <xf numFmtId="0" fontId="3" fillId="0" borderId="9" xfId="2" applyNumberFormat="1" applyFont="1" applyFill="1" applyBorder="1" applyAlignment="1" applyProtection="1">
      <alignment horizontal="left" vertical="center" wrapText="1"/>
    </xf>
    <xf numFmtId="0" fontId="3" fillId="0" borderId="11" xfId="2" applyNumberFormat="1" applyFont="1" applyFill="1" applyBorder="1" applyAlignment="1" applyProtection="1">
      <alignment horizontal="left" vertical="center" wrapText="1"/>
    </xf>
    <xf numFmtId="0" fontId="3" fillId="0" borderId="10" xfId="2" applyNumberFormat="1" applyFont="1" applyFill="1" applyBorder="1" applyAlignment="1" applyProtection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5" applyFont="1" applyAlignment="1">
      <alignment horizontal="left" vertical="center" wrapText="1"/>
    </xf>
    <xf numFmtId="0" fontId="3" fillId="0" borderId="1" xfId="5" applyFont="1" applyBorder="1" applyAlignment="1">
      <alignment horizontal="center" vertical="center" wrapText="1"/>
    </xf>
    <xf numFmtId="0" fontId="17" fillId="0" borderId="1" xfId="5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18" fillId="0" borderId="5" xfId="5" applyFont="1" applyBorder="1" applyAlignment="1">
      <alignment horizontal="center" vertical="center" wrapText="1"/>
    </xf>
    <xf numFmtId="0" fontId="18" fillId="0" borderId="6" xfId="5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167" fontId="3" fillId="0" borderId="3" xfId="5" applyNumberFormat="1" applyFont="1" applyBorder="1" applyAlignment="1">
      <alignment horizontal="center" vertical="center" wrapText="1"/>
    </xf>
    <xf numFmtId="167" fontId="3" fillId="0" borderId="4" xfId="5" applyNumberFormat="1" applyFont="1" applyBorder="1" applyAlignment="1">
      <alignment horizontal="center" vertical="center" wrapText="1"/>
    </xf>
    <xf numFmtId="167" fontId="3" fillId="0" borderId="0" xfId="5" applyNumberFormat="1" applyFont="1" applyAlignment="1">
      <alignment horizontal="left" vertical="center" wrapText="1"/>
    </xf>
    <xf numFmtId="0" fontId="3" fillId="0" borderId="0" xfId="5" applyFont="1" applyFill="1" applyAlignment="1">
      <alignment horizontal="left" vertical="center" wrapText="1"/>
    </xf>
    <xf numFmtId="0" fontId="3" fillId="0" borderId="0" xfId="5" applyFont="1" applyAlignment="1">
      <alignment horizontal="center" vertical="center" wrapText="1"/>
    </xf>
    <xf numFmtId="167" fontId="3" fillId="0" borderId="10" xfId="5" applyNumberFormat="1" applyFont="1" applyBorder="1" applyAlignment="1">
      <alignment horizontal="center" vertical="center"/>
    </xf>
    <xf numFmtId="167" fontId="3" fillId="0" borderId="9" xfId="5" applyNumberFormat="1" applyFont="1" applyBorder="1" applyAlignment="1">
      <alignment horizontal="center" vertical="center" wrapText="1"/>
    </xf>
    <xf numFmtId="167" fontId="3" fillId="0" borderId="1" xfId="5" applyNumberFormat="1" applyFont="1" applyBorder="1" applyAlignment="1">
      <alignment horizontal="center" vertical="center" wrapText="1"/>
    </xf>
    <xf numFmtId="165" fontId="3" fillId="2" borderId="1" xfId="5" applyNumberFormat="1" applyFont="1" applyFill="1" applyBorder="1" applyAlignment="1">
      <alignment vertical="center" wrapText="1"/>
    </xf>
    <xf numFmtId="165" fontId="4" fillId="2" borderId="1" xfId="5" applyNumberFormat="1" applyFont="1" applyFill="1" applyBorder="1" applyAlignment="1">
      <alignment vertical="center" wrapText="1"/>
    </xf>
    <xf numFmtId="165" fontId="11" fillId="2" borderId="1" xfId="5" applyNumberFormat="1" applyFont="1" applyFill="1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5"/>
    <cellStyle name="Процентный 2" xfId="4"/>
    <cellStyle name="Финансовый 3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view="pageBreakPreview" zoomScaleSheetLayoutView="100" workbookViewId="0">
      <selection activeCell="M9" sqref="M9"/>
    </sheetView>
  </sheetViews>
  <sheetFormatPr defaultColWidth="9" defaultRowHeight="15.75"/>
  <cols>
    <col min="1" max="1" width="6.5" style="2" customWidth="1"/>
    <col min="2" max="2" width="55.5" style="1" customWidth="1"/>
    <col min="3" max="3" width="11.5" style="2" customWidth="1"/>
    <col min="4" max="4" width="11.5" style="2" hidden="1" customWidth="1"/>
    <col min="5" max="5" width="11" style="1" customWidth="1"/>
    <col min="6" max="6" width="11.625" style="1" customWidth="1"/>
    <col min="7" max="9" width="12" style="1" customWidth="1"/>
    <col min="10" max="12" width="11.5" style="1" customWidth="1"/>
    <col min="13" max="13" width="12.875" style="1" customWidth="1"/>
    <col min="14" max="15" width="12" style="1" customWidth="1"/>
    <col min="16" max="16384" width="9" style="1"/>
  </cols>
  <sheetData>
    <row r="1" spans="1:15" ht="54.75" customHeight="1">
      <c r="F1" s="185" t="s">
        <v>62</v>
      </c>
      <c r="G1" s="185"/>
      <c r="H1" s="185"/>
      <c r="I1" s="185"/>
      <c r="J1" s="185"/>
      <c r="K1" s="185"/>
      <c r="L1" s="185"/>
      <c r="M1" s="185"/>
      <c r="N1" s="185"/>
      <c r="O1" s="6"/>
    </row>
    <row r="2" spans="1:15" ht="18.75">
      <c r="A2" s="5"/>
    </row>
    <row r="3" spans="1:15" ht="18.75">
      <c r="A3" s="5"/>
    </row>
    <row r="4" spans="1:15" ht="18.75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7"/>
      <c r="O4" s="7"/>
    </row>
    <row r="5" spans="1:15" ht="18.75" customHeight="1">
      <c r="A5" s="190" t="s">
        <v>140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7"/>
    </row>
    <row r="6" spans="1:15" ht="18.75">
      <c r="A6" s="5"/>
      <c r="B6" s="8"/>
      <c r="C6" s="9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.75" customHeight="1">
      <c r="A7" s="4" t="s">
        <v>4</v>
      </c>
      <c r="B7" s="179" t="s">
        <v>63</v>
      </c>
      <c r="C7" s="179" t="s">
        <v>64</v>
      </c>
      <c r="D7" s="187" t="s">
        <v>65</v>
      </c>
      <c r="E7" s="188"/>
      <c r="F7" s="188"/>
      <c r="G7" s="188"/>
      <c r="H7" s="188"/>
      <c r="I7" s="188"/>
      <c r="J7" s="188"/>
      <c r="K7" s="188"/>
      <c r="L7" s="188"/>
      <c r="M7" s="188"/>
      <c r="N7" s="189"/>
      <c r="O7" s="10"/>
    </row>
    <row r="8" spans="1:15" ht="67.5" customHeight="1">
      <c r="A8" s="4"/>
      <c r="B8" s="179"/>
      <c r="C8" s="179"/>
      <c r="D8" s="180" t="s">
        <v>66</v>
      </c>
      <c r="E8" s="180" t="s">
        <v>59</v>
      </c>
      <c r="F8" s="180" t="s">
        <v>21</v>
      </c>
      <c r="G8" s="180" t="s">
        <v>51</v>
      </c>
      <c r="H8" s="180" t="s">
        <v>58</v>
      </c>
      <c r="I8" s="180" t="s">
        <v>79</v>
      </c>
      <c r="J8" s="180" t="s">
        <v>208</v>
      </c>
      <c r="K8" s="180" t="s">
        <v>221</v>
      </c>
      <c r="L8" s="180" t="s">
        <v>68</v>
      </c>
      <c r="M8" s="179" t="s">
        <v>67</v>
      </c>
      <c r="N8" s="179"/>
      <c r="O8" s="10"/>
    </row>
    <row r="9" spans="1:15" ht="15.75" customHeight="1">
      <c r="A9" s="4"/>
      <c r="B9" s="179"/>
      <c r="C9" s="179"/>
      <c r="D9" s="181"/>
      <c r="E9" s="181"/>
      <c r="F9" s="181"/>
      <c r="G9" s="181"/>
      <c r="H9" s="181"/>
      <c r="I9" s="181"/>
      <c r="J9" s="181"/>
      <c r="K9" s="181"/>
      <c r="L9" s="181"/>
      <c r="M9" s="158" t="s">
        <v>222</v>
      </c>
      <c r="N9" s="4" t="s">
        <v>69</v>
      </c>
      <c r="O9" s="10"/>
    </row>
    <row r="10" spans="1:15">
      <c r="A10" s="4">
        <v>1</v>
      </c>
      <c r="B10" s="4">
        <v>2</v>
      </c>
      <c r="C10" s="4">
        <v>3</v>
      </c>
      <c r="D10" s="4">
        <v>4</v>
      </c>
      <c r="E10" s="4">
        <v>4</v>
      </c>
      <c r="F10" s="4">
        <v>5</v>
      </c>
      <c r="G10" s="4">
        <v>6</v>
      </c>
      <c r="H10" s="25">
        <v>7</v>
      </c>
      <c r="I10" s="123">
        <v>8</v>
      </c>
      <c r="J10" s="4">
        <v>9</v>
      </c>
      <c r="K10" s="147">
        <v>10</v>
      </c>
      <c r="L10" s="158">
        <v>11</v>
      </c>
      <c r="M10" s="4">
        <v>12</v>
      </c>
      <c r="N10" s="4">
        <v>13</v>
      </c>
      <c r="O10" s="11"/>
    </row>
    <row r="11" spans="1:15" ht="18" customHeight="1">
      <c r="A11" s="12">
        <v>1</v>
      </c>
      <c r="B11" s="182" t="s">
        <v>70</v>
      </c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4"/>
      <c r="O11" s="13"/>
    </row>
    <row r="12" spans="1:15" ht="48" customHeight="1">
      <c r="A12" s="14" t="s">
        <v>2</v>
      </c>
      <c r="B12" s="15" t="s">
        <v>71</v>
      </c>
      <c r="C12" s="16" t="s">
        <v>72</v>
      </c>
      <c r="D12" s="16">
        <v>2478</v>
      </c>
      <c r="E12" s="16">
        <v>2480</v>
      </c>
      <c r="F12" s="16">
        <v>2550</v>
      </c>
      <c r="G12" s="16">
        <v>2550</v>
      </c>
      <c r="H12" s="16">
        <v>2550</v>
      </c>
      <c r="I12" s="16">
        <f>J12</f>
        <v>2550</v>
      </c>
      <c r="J12" s="16">
        <v>2550</v>
      </c>
      <c r="K12" s="16">
        <v>2550</v>
      </c>
      <c r="L12" s="16">
        <v>2550</v>
      </c>
      <c r="M12" s="16">
        <v>2555</v>
      </c>
      <c r="N12" s="16">
        <v>2555</v>
      </c>
      <c r="O12" s="17"/>
    </row>
    <row r="13" spans="1:15" ht="52.5" customHeight="1">
      <c r="A13" s="14" t="s">
        <v>23</v>
      </c>
      <c r="B13" s="15" t="s">
        <v>73</v>
      </c>
      <c r="C13" s="16" t="s">
        <v>74</v>
      </c>
      <c r="D13" s="16">
        <v>5.7</v>
      </c>
      <c r="E13" s="18">
        <v>5.7</v>
      </c>
      <c r="F13" s="18">
        <v>6</v>
      </c>
      <c r="G13" s="18">
        <v>6</v>
      </c>
      <c r="H13" s="18">
        <v>6</v>
      </c>
      <c r="I13" s="16">
        <f t="shared" ref="I13:I15" si="0">J13</f>
        <v>6</v>
      </c>
      <c r="J13" s="18">
        <v>6</v>
      </c>
      <c r="K13" s="18">
        <v>6</v>
      </c>
      <c r="L13" s="18">
        <v>6</v>
      </c>
      <c r="M13" s="18">
        <v>6</v>
      </c>
      <c r="N13" s="18">
        <v>6</v>
      </c>
      <c r="O13" s="19"/>
    </row>
    <row r="14" spans="1:15" ht="58.5" customHeight="1">
      <c r="A14" s="14" t="s">
        <v>29</v>
      </c>
      <c r="B14" s="15" t="s">
        <v>75</v>
      </c>
      <c r="C14" s="18" t="s">
        <v>76</v>
      </c>
      <c r="D14" s="18">
        <v>1</v>
      </c>
      <c r="E14" s="20">
        <v>1</v>
      </c>
      <c r="F14" s="20">
        <v>2</v>
      </c>
      <c r="G14" s="20">
        <v>2</v>
      </c>
      <c r="H14" s="20">
        <v>2</v>
      </c>
      <c r="I14" s="16">
        <f t="shared" si="0"/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1"/>
    </row>
    <row r="15" spans="1:15" ht="60.75" customHeight="1">
      <c r="A15" s="22" t="s">
        <v>38</v>
      </c>
      <c r="B15" s="23" t="s">
        <v>77</v>
      </c>
      <c r="C15" s="16" t="s">
        <v>74</v>
      </c>
      <c r="D15" s="16">
        <v>0</v>
      </c>
      <c r="E15" s="24">
        <v>0</v>
      </c>
      <c r="F15" s="24">
        <v>0</v>
      </c>
      <c r="G15" s="24">
        <v>0</v>
      </c>
      <c r="H15" s="24">
        <v>0</v>
      </c>
      <c r="I15" s="16">
        <f t="shared" si="0"/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</row>
  </sheetData>
  <mergeCells count="17">
    <mergeCell ref="F1:N1"/>
    <mergeCell ref="H8:H9"/>
    <mergeCell ref="A4:M4"/>
    <mergeCell ref="B7:B9"/>
    <mergeCell ref="C7:C9"/>
    <mergeCell ref="D7:N7"/>
    <mergeCell ref="D8:D9"/>
    <mergeCell ref="E8:E9"/>
    <mergeCell ref="F8:F9"/>
    <mergeCell ref="A5:N5"/>
    <mergeCell ref="G8:G9"/>
    <mergeCell ref="J8:J9"/>
    <mergeCell ref="M8:N8"/>
    <mergeCell ref="I8:I9"/>
    <mergeCell ref="K8:K9"/>
    <mergeCell ref="L8:L9"/>
    <mergeCell ref="B11:N11"/>
  </mergeCells>
  <pageMargins left="0.74803149606299213" right="0.74803149606299213" top="0.98425196850393704" bottom="0.98425196850393704" header="0.51181102362204722" footer="0.51181102362204722"/>
  <pageSetup paperSize="9" scale="63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2"/>
  <sheetViews>
    <sheetView view="pageBreakPreview" zoomScale="75" zoomScaleNormal="100" zoomScaleSheetLayoutView="75" workbookViewId="0">
      <selection activeCell="I21" sqref="I21"/>
    </sheetView>
  </sheetViews>
  <sheetFormatPr defaultColWidth="15.5" defaultRowHeight="15.75"/>
  <cols>
    <col min="1" max="1" width="15.5" style="82" customWidth="1"/>
    <col min="2" max="2" width="27.25" style="83" customWidth="1"/>
    <col min="3" max="3" width="26.125" style="82" customWidth="1"/>
    <col min="4" max="7" width="15.5" style="84"/>
    <col min="8" max="11" width="15.5" style="100"/>
    <col min="12" max="256" width="15.5" style="82"/>
    <col min="257" max="258" width="15.5" style="82" customWidth="1"/>
    <col min="259" max="259" width="26.125" style="82" customWidth="1"/>
    <col min="260" max="512" width="15.5" style="82"/>
    <col min="513" max="514" width="15.5" style="82" customWidth="1"/>
    <col min="515" max="515" width="26.125" style="82" customWidth="1"/>
    <col min="516" max="768" width="15.5" style="82"/>
    <col min="769" max="770" width="15.5" style="82" customWidth="1"/>
    <col min="771" max="771" width="26.125" style="82" customWidth="1"/>
    <col min="772" max="1024" width="15.5" style="82"/>
    <col min="1025" max="1026" width="15.5" style="82" customWidth="1"/>
    <col min="1027" max="1027" width="26.125" style="82" customWidth="1"/>
    <col min="1028" max="1280" width="15.5" style="82"/>
    <col min="1281" max="1282" width="15.5" style="82" customWidth="1"/>
    <col min="1283" max="1283" width="26.125" style="82" customWidth="1"/>
    <col min="1284" max="1536" width="15.5" style="82"/>
    <col min="1537" max="1538" width="15.5" style="82" customWidth="1"/>
    <col min="1539" max="1539" width="26.125" style="82" customWidth="1"/>
    <col min="1540" max="1792" width="15.5" style="82"/>
    <col min="1793" max="1794" width="15.5" style="82" customWidth="1"/>
    <col min="1795" max="1795" width="26.125" style="82" customWidth="1"/>
    <col min="1796" max="2048" width="15.5" style="82"/>
    <col min="2049" max="2050" width="15.5" style="82" customWidth="1"/>
    <col min="2051" max="2051" width="26.125" style="82" customWidth="1"/>
    <col min="2052" max="2304" width="15.5" style="82"/>
    <col min="2305" max="2306" width="15.5" style="82" customWidth="1"/>
    <col min="2307" max="2307" width="26.125" style="82" customWidth="1"/>
    <col min="2308" max="2560" width="15.5" style="82"/>
    <col min="2561" max="2562" width="15.5" style="82" customWidth="1"/>
    <col min="2563" max="2563" width="26.125" style="82" customWidth="1"/>
    <col min="2564" max="2816" width="15.5" style="82"/>
    <col min="2817" max="2818" width="15.5" style="82" customWidth="1"/>
    <col min="2819" max="2819" width="26.125" style="82" customWidth="1"/>
    <col min="2820" max="3072" width="15.5" style="82"/>
    <col min="3073" max="3074" width="15.5" style="82" customWidth="1"/>
    <col min="3075" max="3075" width="26.125" style="82" customWidth="1"/>
    <col min="3076" max="3328" width="15.5" style="82"/>
    <col min="3329" max="3330" width="15.5" style="82" customWidth="1"/>
    <col min="3331" max="3331" width="26.125" style="82" customWidth="1"/>
    <col min="3332" max="3584" width="15.5" style="82"/>
    <col min="3585" max="3586" width="15.5" style="82" customWidth="1"/>
    <col min="3587" max="3587" width="26.125" style="82" customWidth="1"/>
    <col min="3588" max="3840" width="15.5" style="82"/>
    <col min="3841" max="3842" width="15.5" style="82" customWidth="1"/>
    <col min="3843" max="3843" width="26.125" style="82" customWidth="1"/>
    <col min="3844" max="4096" width="15.5" style="82"/>
    <col min="4097" max="4098" width="15.5" style="82" customWidth="1"/>
    <col min="4099" max="4099" width="26.125" style="82" customWidth="1"/>
    <col min="4100" max="4352" width="15.5" style="82"/>
    <col min="4353" max="4354" width="15.5" style="82" customWidth="1"/>
    <col min="4355" max="4355" width="26.125" style="82" customWidth="1"/>
    <col min="4356" max="4608" width="15.5" style="82"/>
    <col min="4609" max="4610" width="15.5" style="82" customWidth="1"/>
    <col min="4611" max="4611" width="26.125" style="82" customWidth="1"/>
    <col min="4612" max="4864" width="15.5" style="82"/>
    <col min="4865" max="4866" width="15.5" style="82" customWidth="1"/>
    <col min="4867" max="4867" width="26.125" style="82" customWidth="1"/>
    <col min="4868" max="5120" width="15.5" style="82"/>
    <col min="5121" max="5122" width="15.5" style="82" customWidth="1"/>
    <col min="5123" max="5123" width="26.125" style="82" customWidth="1"/>
    <col min="5124" max="5376" width="15.5" style="82"/>
    <col min="5377" max="5378" width="15.5" style="82" customWidth="1"/>
    <col min="5379" max="5379" width="26.125" style="82" customWidth="1"/>
    <col min="5380" max="5632" width="15.5" style="82"/>
    <col min="5633" max="5634" width="15.5" style="82" customWidth="1"/>
    <col min="5635" max="5635" width="26.125" style="82" customWidth="1"/>
    <col min="5636" max="5888" width="15.5" style="82"/>
    <col min="5889" max="5890" width="15.5" style="82" customWidth="1"/>
    <col min="5891" max="5891" width="26.125" style="82" customWidth="1"/>
    <col min="5892" max="6144" width="15.5" style="82"/>
    <col min="6145" max="6146" width="15.5" style="82" customWidth="1"/>
    <col min="6147" max="6147" width="26.125" style="82" customWidth="1"/>
    <col min="6148" max="6400" width="15.5" style="82"/>
    <col min="6401" max="6402" width="15.5" style="82" customWidth="1"/>
    <col min="6403" max="6403" width="26.125" style="82" customWidth="1"/>
    <col min="6404" max="6656" width="15.5" style="82"/>
    <col min="6657" max="6658" width="15.5" style="82" customWidth="1"/>
    <col min="6659" max="6659" width="26.125" style="82" customWidth="1"/>
    <col min="6660" max="6912" width="15.5" style="82"/>
    <col min="6913" max="6914" width="15.5" style="82" customWidth="1"/>
    <col min="6915" max="6915" width="26.125" style="82" customWidth="1"/>
    <col min="6916" max="7168" width="15.5" style="82"/>
    <col min="7169" max="7170" width="15.5" style="82" customWidth="1"/>
    <col min="7171" max="7171" width="26.125" style="82" customWidth="1"/>
    <col min="7172" max="7424" width="15.5" style="82"/>
    <col min="7425" max="7426" width="15.5" style="82" customWidth="1"/>
    <col min="7427" max="7427" width="26.125" style="82" customWidth="1"/>
    <col min="7428" max="7680" width="15.5" style="82"/>
    <col min="7681" max="7682" width="15.5" style="82" customWidth="1"/>
    <col min="7683" max="7683" width="26.125" style="82" customWidth="1"/>
    <col min="7684" max="7936" width="15.5" style="82"/>
    <col min="7937" max="7938" width="15.5" style="82" customWidth="1"/>
    <col min="7939" max="7939" width="26.125" style="82" customWidth="1"/>
    <col min="7940" max="8192" width="15.5" style="82"/>
    <col min="8193" max="8194" width="15.5" style="82" customWidth="1"/>
    <col min="8195" max="8195" width="26.125" style="82" customWidth="1"/>
    <col min="8196" max="8448" width="15.5" style="82"/>
    <col min="8449" max="8450" width="15.5" style="82" customWidth="1"/>
    <col min="8451" max="8451" width="26.125" style="82" customWidth="1"/>
    <col min="8452" max="8704" width="15.5" style="82"/>
    <col min="8705" max="8706" width="15.5" style="82" customWidth="1"/>
    <col min="8707" max="8707" width="26.125" style="82" customWidth="1"/>
    <col min="8708" max="8960" width="15.5" style="82"/>
    <col min="8961" max="8962" width="15.5" style="82" customWidth="1"/>
    <col min="8963" max="8963" width="26.125" style="82" customWidth="1"/>
    <col min="8964" max="9216" width="15.5" style="82"/>
    <col min="9217" max="9218" width="15.5" style="82" customWidth="1"/>
    <col min="9219" max="9219" width="26.125" style="82" customWidth="1"/>
    <col min="9220" max="9472" width="15.5" style="82"/>
    <col min="9473" max="9474" width="15.5" style="82" customWidth="1"/>
    <col min="9475" max="9475" width="26.125" style="82" customWidth="1"/>
    <col min="9476" max="9728" width="15.5" style="82"/>
    <col min="9729" max="9730" width="15.5" style="82" customWidth="1"/>
    <col min="9731" max="9731" width="26.125" style="82" customWidth="1"/>
    <col min="9732" max="9984" width="15.5" style="82"/>
    <col min="9985" max="9986" width="15.5" style="82" customWidth="1"/>
    <col min="9987" max="9987" width="26.125" style="82" customWidth="1"/>
    <col min="9988" max="10240" width="15.5" style="82"/>
    <col min="10241" max="10242" width="15.5" style="82" customWidth="1"/>
    <col min="10243" max="10243" width="26.125" style="82" customWidth="1"/>
    <col min="10244" max="10496" width="15.5" style="82"/>
    <col min="10497" max="10498" width="15.5" style="82" customWidth="1"/>
    <col min="10499" max="10499" width="26.125" style="82" customWidth="1"/>
    <col min="10500" max="10752" width="15.5" style="82"/>
    <col min="10753" max="10754" width="15.5" style="82" customWidth="1"/>
    <col min="10755" max="10755" width="26.125" style="82" customWidth="1"/>
    <col min="10756" max="11008" width="15.5" style="82"/>
    <col min="11009" max="11010" width="15.5" style="82" customWidth="1"/>
    <col min="11011" max="11011" width="26.125" style="82" customWidth="1"/>
    <col min="11012" max="11264" width="15.5" style="82"/>
    <col min="11265" max="11266" width="15.5" style="82" customWidth="1"/>
    <col min="11267" max="11267" width="26.125" style="82" customWidth="1"/>
    <col min="11268" max="11520" width="15.5" style="82"/>
    <col min="11521" max="11522" width="15.5" style="82" customWidth="1"/>
    <col min="11523" max="11523" width="26.125" style="82" customWidth="1"/>
    <col min="11524" max="11776" width="15.5" style="82"/>
    <col min="11777" max="11778" width="15.5" style="82" customWidth="1"/>
    <col min="11779" max="11779" width="26.125" style="82" customWidth="1"/>
    <col min="11780" max="12032" width="15.5" style="82"/>
    <col min="12033" max="12034" width="15.5" style="82" customWidth="1"/>
    <col min="12035" max="12035" width="26.125" style="82" customWidth="1"/>
    <col min="12036" max="12288" width="15.5" style="82"/>
    <col min="12289" max="12290" width="15.5" style="82" customWidth="1"/>
    <col min="12291" max="12291" width="26.125" style="82" customWidth="1"/>
    <col min="12292" max="12544" width="15.5" style="82"/>
    <col min="12545" max="12546" width="15.5" style="82" customWidth="1"/>
    <col min="12547" max="12547" width="26.125" style="82" customWidth="1"/>
    <col min="12548" max="12800" width="15.5" style="82"/>
    <col min="12801" max="12802" width="15.5" style="82" customWidth="1"/>
    <col min="12803" max="12803" width="26.125" style="82" customWidth="1"/>
    <col min="12804" max="13056" width="15.5" style="82"/>
    <col min="13057" max="13058" width="15.5" style="82" customWidth="1"/>
    <col min="13059" max="13059" width="26.125" style="82" customWidth="1"/>
    <col min="13060" max="13312" width="15.5" style="82"/>
    <col min="13313" max="13314" width="15.5" style="82" customWidth="1"/>
    <col min="13315" max="13315" width="26.125" style="82" customWidth="1"/>
    <col min="13316" max="13568" width="15.5" style="82"/>
    <col min="13569" max="13570" width="15.5" style="82" customWidth="1"/>
    <col min="13571" max="13571" width="26.125" style="82" customWidth="1"/>
    <col min="13572" max="13824" width="15.5" style="82"/>
    <col min="13825" max="13826" width="15.5" style="82" customWidth="1"/>
    <col min="13827" max="13827" width="26.125" style="82" customWidth="1"/>
    <col min="13828" max="14080" width="15.5" style="82"/>
    <col min="14081" max="14082" width="15.5" style="82" customWidth="1"/>
    <col min="14083" max="14083" width="26.125" style="82" customWidth="1"/>
    <col min="14084" max="14336" width="15.5" style="82"/>
    <col min="14337" max="14338" width="15.5" style="82" customWidth="1"/>
    <col min="14339" max="14339" width="26.125" style="82" customWidth="1"/>
    <col min="14340" max="14592" width="15.5" style="82"/>
    <col min="14593" max="14594" width="15.5" style="82" customWidth="1"/>
    <col min="14595" max="14595" width="26.125" style="82" customWidth="1"/>
    <col min="14596" max="14848" width="15.5" style="82"/>
    <col min="14849" max="14850" width="15.5" style="82" customWidth="1"/>
    <col min="14851" max="14851" width="26.125" style="82" customWidth="1"/>
    <col min="14852" max="15104" width="15.5" style="82"/>
    <col min="15105" max="15106" width="15.5" style="82" customWidth="1"/>
    <col min="15107" max="15107" width="26.125" style="82" customWidth="1"/>
    <col min="15108" max="15360" width="15.5" style="82"/>
    <col min="15361" max="15362" width="15.5" style="82" customWidth="1"/>
    <col min="15363" max="15363" width="26.125" style="82" customWidth="1"/>
    <col min="15364" max="15616" width="15.5" style="82"/>
    <col min="15617" max="15618" width="15.5" style="82" customWidth="1"/>
    <col min="15619" max="15619" width="26.125" style="82" customWidth="1"/>
    <col min="15620" max="15872" width="15.5" style="82"/>
    <col min="15873" max="15874" width="15.5" style="82" customWidth="1"/>
    <col min="15875" max="15875" width="26.125" style="82" customWidth="1"/>
    <col min="15876" max="16128" width="15.5" style="82"/>
    <col min="16129" max="16130" width="15.5" style="82" customWidth="1"/>
    <col min="16131" max="16131" width="26.125" style="82" customWidth="1"/>
    <col min="16132" max="16384" width="15.5" style="82"/>
  </cols>
  <sheetData>
    <row r="1" spans="1:31" ht="15.75" customHeight="1">
      <c r="F1" s="85"/>
      <c r="G1" s="85"/>
      <c r="H1" s="269" t="s">
        <v>207</v>
      </c>
      <c r="I1" s="269"/>
      <c r="J1" s="269"/>
      <c r="K1" s="269"/>
    </row>
    <row r="2" spans="1:31">
      <c r="F2" s="85"/>
      <c r="G2" s="85"/>
      <c r="H2" s="269" t="s">
        <v>165</v>
      </c>
      <c r="I2" s="269"/>
      <c r="J2" s="269"/>
      <c r="K2" s="269"/>
    </row>
    <row r="3" spans="1:31" ht="15.75" customHeight="1">
      <c r="F3" s="85"/>
      <c r="G3" s="85"/>
      <c r="H3" s="86"/>
      <c r="I3" s="86"/>
      <c r="J3" s="86"/>
      <c r="K3" s="86"/>
    </row>
    <row r="4" spans="1:31" ht="18.75">
      <c r="A4" s="263" t="s">
        <v>0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31" ht="18" customHeight="1">
      <c r="A5" s="263" t="s">
        <v>141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87"/>
      <c r="M5" s="87"/>
    </row>
    <row r="6" spans="1:31" ht="21.75" customHeight="1">
      <c r="A6" s="263" t="s">
        <v>142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87"/>
      <c r="M6" s="87"/>
    </row>
    <row r="7" spans="1:31" ht="18.75">
      <c r="A7" s="263" t="s">
        <v>143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87"/>
      <c r="M7" s="87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</row>
    <row r="8" spans="1:31" ht="18.75">
      <c r="A8" s="263" t="s">
        <v>144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87"/>
      <c r="M8" s="87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</row>
    <row r="9" spans="1:31" ht="18.75">
      <c r="A9" s="263" t="s">
        <v>13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87"/>
      <c r="M9" s="87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</row>
    <row r="10" spans="1:31" ht="18.75">
      <c r="A10" s="88"/>
      <c r="B10" s="88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</row>
    <row r="11" spans="1:31" ht="33" customHeight="1">
      <c r="A11" s="264" t="s">
        <v>145</v>
      </c>
      <c r="B11" s="260" t="s">
        <v>80</v>
      </c>
      <c r="C11" s="260" t="s">
        <v>81</v>
      </c>
      <c r="D11" s="266" t="s">
        <v>6</v>
      </c>
      <c r="E11" s="266"/>
      <c r="F11" s="266"/>
      <c r="G11" s="266"/>
      <c r="H11" s="267"/>
      <c r="I11" s="267"/>
      <c r="J11" s="267"/>
      <c r="K11" s="26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</row>
    <row r="12" spans="1:31" ht="31.5">
      <c r="A12" s="265"/>
      <c r="B12" s="262"/>
      <c r="C12" s="262"/>
      <c r="D12" s="89" t="s">
        <v>7</v>
      </c>
      <c r="E12" s="89" t="s">
        <v>8</v>
      </c>
      <c r="F12" s="89" t="s">
        <v>9</v>
      </c>
      <c r="G12" s="89" t="s">
        <v>10</v>
      </c>
      <c r="H12" s="170" t="s">
        <v>227</v>
      </c>
      <c r="I12" s="170" t="s">
        <v>222</v>
      </c>
      <c r="J12" s="170" t="s">
        <v>225</v>
      </c>
      <c r="K12" s="34" t="s">
        <v>226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</row>
    <row r="13" spans="1:31" ht="47.25">
      <c r="A13" s="260" t="s">
        <v>146</v>
      </c>
      <c r="B13" s="260" t="s">
        <v>57</v>
      </c>
      <c r="C13" s="90" t="s">
        <v>147</v>
      </c>
      <c r="D13" s="89" t="s">
        <v>85</v>
      </c>
      <c r="E13" s="89" t="s">
        <v>85</v>
      </c>
      <c r="F13" s="89" t="s">
        <v>85</v>
      </c>
      <c r="G13" s="89" t="s">
        <v>85</v>
      </c>
      <c r="H13" s="173">
        <f>H15+H16+H17+H18</f>
        <v>41344.398999999998</v>
      </c>
      <c r="I13" s="91">
        <f t="shared" ref="I13:J13" si="0">I15+I16+I17+I18</f>
        <v>23105.502</v>
      </c>
      <c r="J13" s="91">
        <f t="shared" si="0"/>
        <v>23105.502</v>
      </c>
      <c r="K13" s="91">
        <f>SUM(H13:J13)</f>
        <v>87555.402999999991</v>
      </c>
      <c r="L13" s="172" t="s">
        <v>232</v>
      </c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</row>
    <row r="14" spans="1:31">
      <c r="A14" s="261"/>
      <c r="B14" s="261"/>
      <c r="C14" s="90" t="s">
        <v>11</v>
      </c>
      <c r="D14" s="89"/>
      <c r="E14" s="89"/>
      <c r="F14" s="89"/>
      <c r="G14" s="89"/>
      <c r="H14" s="173"/>
      <c r="I14" s="91"/>
      <c r="J14" s="91"/>
      <c r="K14" s="91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</row>
    <row r="15" spans="1:31" ht="31.5">
      <c r="A15" s="261"/>
      <c r="B15" s="261"/>
      <c r="C15" s="90" t="s">
        <v>22</v>
      </c>
      <c r="D15" s="89">
        <v>241</v>
      </c>
      <c r="E15" s="89" t="s">
        <v>32</v>
      </c>
      <c r="F15" s="89" t="s">
        <v>151</v>
      </c>
      <c r="G15" s="89" t="s">
        <v>85</v>
      </c>
      <c r="H15" s="173">
        <f>H29</f>
        <v>0</v>
      </c>
      <c r="I15" s="91">
        <f t="shared" ref="I15:J15" si="1">I29</f>
        <v>0</v>
      </c>
      <c r="J15" s="91">
        <f t="shared" si="1"/>
        <v>0</v>
      </c>
      <c r="K15" s="91">
        <f>SUM(H15:J15)</f>
        <v>0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</row>
    <row r="16" spans="1:31">
      <c r="A16" s="261"/>
      <c r="B16" s="261"/>
      <c r="C16" s="90" t="s">
        <v>86</v>
      </c>
      <c r="D16" s="89" t="s">
        <v>25</v>
      </c>
      <c r="E16" s="89" t="s">
        <v>85</v>
      </c>
      <c r="F16" s="89" t="s">
        <v>85</v>
      </c>
      <c r="G16" s="149" t="s">
        <v>85</v>
      </c>
      <c r="H16" s="173">
        <f>H21+H26+H32</f>
        <v>41021.138999999996</v>
      </c>
      <c r="I16" s="91">
        <f t="shared" ref="I16:J16" si="2">I21+I26+I32</f>
        <v>22782.242000000002</v>
      </c>
      <c r="J16" s="91">
        <f t="shared" si="2"/>
        <v>22782.242000000002</v>
      </c>
      <c r="K16" s="91">
        <f>SUM(H16:J16)</f>
        <v>86585.622999999992</v>
      </c>
      <c r="L16" s="172" t="s">
        <v>231</v>
      </c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</row>
    <row r="17" spans="1:31" ht="31.5">
      <c r="A17" s="261"/>
      <c r="B17" s="261"/>
      <c r="C17" s="90" t="s">
        <v>112</v>
      </c>
      <c r="D17" s="89" t="s">
        <v>54</v>
      </c>
      <c r="E17" s="89" t="s">
        <v>26</v>
      </c>
      <c r="F17" s="89" t="s">
        <v>152</v>
      </c>
      <c r="G17" s="89" t="s">
        <v>85</v>
      </c>
      <c r="H17" s="173">
        <f>H22</f>
        <v>323.26</v>
      </c>
      <c r="I17" s="91">
        <f t="shared" ref="I17:J18" si="3">I22</f>
        <v>323.26</v>
      </c>
      <c r="J17" s="91">
        <f t="shared" si="3"/>
        <v>323.26</v>
      </c>
      <c r="K17" s="91">
        <f>SUM(H17:J17)</f>
        <v>969.78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</row>
    <row r="18" spans="1:31" ht="31.5">
      <c r="A18" s="262"/>
      <c r="B18" s="262"/>
      <c r="C18" s="90" t="s">
        <v>220</v>
      </c>
      <c r="D18" s="145" t="s">
        <v>209</v>
      </c>
      <c r="E18" s="145" t="s">
        <v>26</v>
      </c>
      <c r="F18" s="145" t="s">
        <v>152</v>
      </c>
      <c r="G18" s="145" t="s">
        <v>85</v>
      </c>
      <c r="H18" s="173">
        <f>H23</f>
        <v>0</v>
      </c>
      <c r="I18" s="91">
        <f t="shared" si="3"/>
        <v>0</v>
      </c>
      <c r="J18" s="91">
        <f t="shared" si="3"/>
        <v>0</v>
      </c>
      <c r="K18" s="91">
        <f>SUM(H18:J18)</f>
        <v>0</v>
      </c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</row>
    <row r="19" spans="1:31" ht="31.5" customHeight="1">
      <c r="A19" s="260" t="s">
        <v>3</v>
      </c>
      <c r="B19" s="260" t="s">
        <v>37</v>
      </c>
      <c r="C19" s="90" t="s">
        <v>147</v>
      </c>
      <c r="D19" s="89">
        <v>244</v>
      </c>
      <c r="E19" s="89" t="s">
        <v>26</v>
      </c>
      <c r="F19" s="89" t="s">
        <v>152</v>
      </c>
      <c r="G19" s="89" t="s">
        <v>85</v>
      </c>
      <c r="H19" s="173">
        <f>H21+H22+H23</f>
        <v>40540.629000000001</v>
      </c>
      <c r="I19" s="91">
        <f t="shared" ref="I19:J19" si="4">I21+I22+I23</f>
        <v>22695.502</v>
      </c>
      <c r="J19" s="91">
        <f t="shared" si="4"/>
        <v>22695.502</v>
      </c>
      <c r="K19" s="91">
        <f>SUM(H19:J19)</f>
        <v>85931.633000000002</v>
      </c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</row>
    <row r="20" spans="1:31">
      <c r="A20" s="261"/>
      <c r="B20" s="261"/>
      <c r="C20" s="90" t="s">
        <v>11</v>
      </c>
      <c r="D20" s="89"/>
      <c r="E20" s="89"/>
      <c r="F20" s="89"/>
      <c r="G20" s="89"/>
      <c r="H20" s="173"/>
      <c r="I20" s="91"/>
      <c r="J20" s="91"/>
      <c r="K20" s="91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</row>
    <row r="21" spans="1:31">
      <c r="A21" s="261"/>
      <c r="B21" s="261"/>
      <c r="C21" s="90" t="s">
        <v>86</v>
      </c>
      <c r="D21" s="89">
        <v>244</v>
      </c>
      <c r="E21" s="89" t="s">
        <v>26</v>
      </c>
      <c r="F21" s="89" t="s">
        <v>152</v>
      </c>
      <c r="G21" s="89" t="s">
        <v>85</v>
      </c>
      <c r="H21" s="173">
        <f>'ППП2-1'!H54</f>
        <v>40217.368999999999</v>
      </c>
      <c r="I21" s="277">
        <f>'ППП2-1'!I54</f>
        <v>22372.242000000002</v>
      </c>
      <c r="J21" s="91">
        <f>'ППП2-1'!J54</f>
        <v>22372.242000000002</v>
      </c>
      <c r="K21" s="91">
        <f>SUM(H21:J21)</f>
        <v>84961.853000000003</v>
      </c>
      <c r="L21" s="172" t="s">
        <v>228</v>
      </c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</row>
    <row r="22" spans="1:31" ht="31.5">
      <c r="A22" s="261"/>
      <c r="B22" s="261"/>
      <c r="C22" s="90" t="s">
        <v>112</v>
      </c>
      <c r="D22" s="89" t="s">
        <v>54</v>
      </c>
      <c r="E22" s="89" t="s">
        <v>26</v>
      </c>
      <c r="F22" s="89" t="s">
        <v>152</v>
      </c>
      <c r="G22" s="89" t="s">
        <v>85</v>
      </c>
      <c r="H22" s="173">
        <f>'ППП2-1'!H55</f>
        <v>323.26</v>
      </c>
      <c r="I22" s="91">
        <f>'ППП2-1'!I55</f>
        <v>323.26</v>
      </c>
      <c r="J22" s="91">
        <f>'ППП2-1'!J55</f>
        <v>323.26</v>
      </c>
      <c r="K22" s="91">
        <f>SUM(H22:J22)</f>
        <v>969.78</v>
      </c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</row>
    <row r="23" spans="1:31" ht="31.5">
      <c r="A23" s="262"/>
      <c r="B23" s="262"/>
      <c r="C23" s="90" t="s">
        <v>220</v>
      </c>
      <c r="D23" s="145" t="s">
        <v>209</v>
      </c>
      <c r="E23" s="145" t="s">
        <v>26</v>
      </c>
      <c r="F23" s="145" t="s">
        <v>152</v>
      </c>
      <c r="G23" s="145" t="s">
        <v>85</v>
      </c>
      <c r="H23" s="173">
        <f>'ППП2-1'!H56</f>
        <v>0</v>
      </c>
      <c r="I23" s="91">
        <f>'ППП2-1'!I56</f>
        <v>0</v>
      </c>
      <c r="J23" s="91">
        <f>'ППП2-1'!J56</f>
        <v>0</v>
      </c>
      <c r="K23" s="91">
        <f>SUM(H23:J23)</f>
        <v>0</v>
      </c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</row>
    <row r="24" spans="1:31" ht="31.5">
      <c r="A24" s="258" t="s">
        <v>24</v>
      </c>
      <c r="B24" s="258" t="s">
        <v>39</v>
      </c>
      <c r="C24" s="90" t="s">
        <v>147</v>
      </c>
      <c r="D24" s="89">
        <v>244</v>
      </c>
      <c r="E24" s="89" t="s">
        <v>26</v>
      </c>
      <c r="F24" s="89" t="s">
        <v>153</v>
      </c>
      <c r="G24" s="89" t="s">
        <v>85</v>
      </c>
      <c r="H24" s="173">
        <f>H26</f>
        <v>793.77</v>
      </c>
      <c r="I24" s="91">
        <f>I26</f>
        <v>400</v>
      </c>
      <c r="J24" s="91">
        <f>J26</f>
        <v>400</v>
      </c>
      <c r="K24" s="91">
        <f>SUM(H24:J24)</f>
        <v>1593.77</v>
      </c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</row>
    <row r="25" spans="1:31">
      <c r="A25" s="258"/>
      <c r="B25" s="258"/>
      <c r="C25" s="90" t="s">
        <v>11</v>
      </c>
      <c r="D25" s="89"/>
      <c r="E25" s="89"/>
      <c r="F25" s="89"/>
      <c r="G25" s="89"/>
      <c r="H25" s="173"/>
      <c r="I25" s="91"/>
      <c r="J25" s="91"/>
      <c r="K25" s="91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</row>
    <row r="26" spans="1:31">
      <c r="A26" s="258"/>
      <c r="B26" s="258"/>
      <c r="C26" s="90" t="s">
        <v>86</v>
      </c>
      <c r="D26" s="89">
        <v>244</v>
      </c>
      <c r="E26" s="89" t="s">
        <v>26</v>
      </c>
      <c r="F26" s="89" t="s">
        <v>153</v>
      </c>
      <c r="G26" s="89" t="s">
        <v>85</v>
      </c>
      <c r="H26" s="173">
        <f>'ППП2-2'!H19</f>
        <v>793.77</v>
      </c>
      <c r="I26" s="91">
        <f>'ППП2-2'!I19</f>
        <v>400</v>
      </c>
      <c r="J26" s="91">
        <f>'ППП2-2'!J19</f>
        <v>400</v>
      </c>
      <c r="K26" s="91">
        <f>SUM(H26:J26)</f>
        <v>1593.77</v>
      </c>
      <c r="L26" s="172" t="s">
        <v>229</v>
      </c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</row>
    <row r="27" spans="1:31" ht="31.5">
      <c r="A27" s="258" t="s">
        <v>33</v>
      </c>
      <c r="B27" s="258" t="s">
        <v>35</v>
      </c>
      <c r="C27" s="90" t="s">
        <v>147</v>
      </c>
      <c r="D27" s="89">
        <v>241</v>
      </c>
      <c r="E27" s="89" t="s">
        <v>32</v>
      </c>
      <c r="F27" s="89" t="s">
        <v>151</v>
      </c>
      <c r="G27" s="89" t="s">
        <v>85</v>
      </c>
      <c r="H27" s="173">
        <f>H29</f>
        <v>0</v>
      </c>
      <c r="I27" s="91">
        <f>I29</f>
        <v>0</v>
      </c>
      <c r="J27" s="91">
        <f>J29</f>
        <v>0</v>
      </c>
      <c r="K27" s="91">
        <f>SUM(H27:J27)</f>
        <v>0</v>
      </c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>
      <c r="A28" s="258"/>
      <c r="B28" s="258"/>
      <c r="C28" s="90" t="s">
        <v>11</v>
      </c>
      <c r="D28" s="89"/>
      <c r="E28" s="89"/>
      <c r="F28" s="89"/>
      <c r="G28" s="89"/>
      <c r="H28" s="173"/>
      <c r="I28" s="91"/>
      <c r="J28" s="91"/>
      <c r="K28" s="91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</row>
    <row r="29" spans="1:31" ht="31.5">
      <c r="A29" s="258"/>
      <c r="B29" s="258"/>
      <c r="C29" s="90" t="s">
        <v>22</v>
      </c>
      <c r="D29" s="89">
        <v>241</v>
      </c>
      <c r="E29" s="89" t="s">
        <v>32</v>
      </c>
      <c r="F29" s="89" t="s">
        <v>151</v>
      </c>
      <c r="G29" s="89" t="s">
        <v>85</v>
      </c>
      <c r="H29" s="173">
        <f>'ППП3-2'!H15</f>
        <v>0</v>
      </c>
      <c r="I29" s="91">
        <f>'ППП3-2'!I15</f>
        <v>0</v>
      </c>
      <c r="J29" s="91">
        <f>'ППП3-2'!J15</f>
        <v>0</v>
      </c>
      <c r="K29" s="91">
        <f>SUM(H29:J29)</f>
        <v>0</v>
      </c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</row>
    <row r="30" spans="1:31" ht="31.5">
      <c r="A30" s="258" t="s">
        <v>34</v>
      </c>
      <c r="B30" s="258" t="s">
        <v>36</v>
      </c>
      <c r="C30" s="90" t="s">
        <v>12</v>
      </c>
      <c r="D30" s="89" t="s">
        <v>85</v>
      </c>
      <c r="E30" s="89" t="s">
        <v>85</v>
      </c>
      <c r="F30" s="89" t="s">
        <v>154</v>
      </c>
      <c r="G30" s="89" t="s">
        <v>85</v>
      </c>
      <c r="H30" s="173">
        <f>H32</f>
        <v>10</v>
      </c>
      <c r="I30" s="91">
        <f t="shared" ref="I30:J30" si="5">I32</f>
        <v>10</v>
      </c>
      <c r="J30" s="91">
        <f t="shared" si="5"/>
        <v>10</v>
      </c>
      <c r="K30" s="91">
        <f>SUM(H30:J30)</f>
        <v>30</v>
      </c>
      <c r="L30" s="172" t="s">
        <v>230</v>
      </c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</row>
    <row r="31" spans="1:31">
      <c r="A31" s="259"/>
      <c r="B31" s="258"/>
      <c r="C31" s="90" t="s">
        <v>11</v>
      </c>
      <c r="D31" s="89"/>
      <c r="E31" s="89"/>
      <c r="F31" s="89"/>
      <c r="G31" s="92"/>
      <c r="H31" s="174"/>
      <c r="I31" s="93"/>
      <c r="J31" s="91"/>
      <c r="K31" s="91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</row>
    <row r="32" spans="1:31">
      <c r="A32" s="259"/>
      <c r="B32" s="258"/>
      <c r="C32" s="90" t="s">
        <v>86</v>
      </c>
      <c r="D32" s="89">
        <v>244</v>
      </c>
      <c r="E32" s="89" t="s">
        <v>85</v>
      </c>
      <c r="F32" s="101"/>
      <c r="G32" s="89" t="s">
        <v>85</v>
      </c>
      <c r="H32" s="173">
        <f>'ППП4-2'!H15</f>
        <v>10</v>
      </c>
      <c r="I32" s="91">
        <f>'ППП4-2'!I15</f>
        <v>10</v>
      </c>
      <c r="J32" s="91">
        <f>'ППП4-2'!J15</f>
        <v>10</v>
      </c>
      <c r="K32" s="91">
        <f>SUM(H32:J32)</f>
        <v>30</v>
      </c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</row>
    <row r="33" spans="1:31">
      <c r="A33" s="88"/>
      <c r="B33" s="88"/>
      <c r="C33" s="88"/>
      <c r="D33" s="94"/>
      <c r="E33" s="94"/>
      <c r="F33" s="94"/>
      <c r="G33" s="94"/>
      <c r="H33" s="175"/>
      <c r="I33" s="95"/>
      <c r="J33" s="95"/>
      <c r="K33" s="95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</row>
    <row r="34" spans="1:31" ht="15.75" hidden="1" customHeight="1">
      <c r="A34" s="96" t="s">
        <v>149</v>
      </c>
      <c r="B34" s="88"/>
      <c r="C34" s="88"/>
      <c r="D34" s="94"/>
      <c r="E34" s="97"/>
      <c r="F34" s="94"/>
      <c r="G34" s="94"/>
      <c r="H34" s="95"/>
      <c r="I34" s="95"/>
      <c r="J34" s="95"/>
      <c r="K34" s="95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</row>
    <row r="35" spans="1:31" ht="15.75" hidden="1" customHeight="1">
      <c r="A35" s="88"/>
      <c r="B35" s="88"/>
      <c r="C35" s="88"/>
      <c r="D35" s="94"/>
      <c r="E35" s="94" t="s">
        <v>150</v>
      </c>
      <c r="F35" s="94"/>
      <c r="G35" s="94"/>
      <c r="H35" s="95"/>
      <c r="I35" s="95"/>
      <c r="J35" s="95"/>
      <c r="K35" s="95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</row>
    <row r="36" spans="1:31">
      <c r="A36" s="257"/>
      <c r="B36" s="257"/>
      <c r="C36" s="257"/>
      <c r="D36" s="94"/>
      <c r="E36" s="94"/>
      <c r="F36" s="94"/>
      <c r="G36" s="94"/>
      <c r="H36" s="95"/>
      <c r="I36" s="95"/>
      <c r="J36" s="95"/>
      <c r="K36" s="95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</row>
    <row r="37" spans="1:31">
      <c r="A37" s="88"/>
      <c r="B37" s="88"/>
      <c r="C37" s="88"/>
      <c r="D37" s="94"/>
      <c r="E37" s="94"/>
      <c r="F37" s="94"/>
      <c r="G37" s="94"/>
      <c r="H37" s="98"/>
      <c r="I37" s="98"/>
      <c r="J37" s="98"/>
      <c r="K37" s="95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</row>
    <row r="38" spans="1:31">
      <c r="A38" s="88"/>
      <c r="B38" s="88"/>
      <c r="C38" s="88"/>
      <c r="D38" s="94"/>
      <c r="E38" s="94"/>
      <c r="F38" s="94"/>
      <c r="G38" s="94"/>
      <c r="H38" s="98"/>
      <c r="I38" s="98"/>
      <c r="J38" s="98"/>
      <c r="K38" s="95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</row>
    <row r="39" spans="1:31">
      <c r="A39" s="88"/>
      <c r="B39" s="88"/>
      <c r="C39" s="88"/>
      <c r="D39" s="94"/>
      <c r="E39" s="94"/>
      <c r="F39" s="94"/>
      <c r="G39" s="94"/>
      <c r="H39" s="95"/>
      <c r="I39" s="95"/>
      <c r="J39" s="95"/>
      <c r="K39" s="95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</row>
    <row r="40" spans="1:31" ht="15.75" customHeight="1">
      <c r="A40" s="257"/>
      <c r="B40" s="257"/>
      <c r="C40" s="257"/>
      <c r="D40" s="94"/>
      <c r="E40" s="94"/>
      <c r="F40" s="94"/>
      <c r="G40" s="94"/>
      <c r="H40" s="95"/>
      <c r="I40" s="95"/>
      <c r="J40" s="95"/>
      <c r="K40" s="95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</row>
    <row r="41" spans="1:31">
      <c r="A41" s="257"/>
      <c r="B41" s="257"/>
      <c r="C41" s="257"/>
      <c r="D41" s="94"/>
      <c r="E41" s="94"/>
      <c r="F41" s="94"/>
      <c r="G41" s="94"/>
      <c r="H41" s="95"/>
      <c r="I41" s="95"/>
      <c r="J41" s="95"/>
      <c r="K41" s="95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</row>
    <row r="42" spans="1:31">
      <c r="A42" s="99"/>
      <c r="B42" s="88"/>
      <c r="C42" s="88"/>
      <c r="D42" s="94"/>
      <c r="E42" s="94"/>
      <c r="F42" s="94"/>
      <c r="G42" s="94"/>
      <c r="H42" s="95"/>
      <c r="I42" s="95"/>
      <c r="J42" s="95"/>
      <c r="K42" s="95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</row>
    <row r="43" spans="1:31">
      <c r="A43" s="88"/>
      <c r="B43" s="88"/>
      <c r="C43" s="88"/>
      <c r="D43" s="94"/>
      <c r="E43" s="94"/>
      <c r="F43" s="94"/>
      <c r="G43" s="94"/>
      <c r="H43" s="95"/>
      <c r="I43" s="95"/>
      <c r="J43" s="95"/>
      <c r="K43" s="95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</row>
    <row r="44" spans="1:31">
      <c r="A44" s="88"/>
      <c r="B44" s="88"/>
      <c r="C44" s="88"/>
      <c r="D44" s="94"/>
      <c r="E44" s="94"/>
      <c r="F44" s="94"/>
      <c r="G44" s="94"/>
      <c r="H44" s="95"/>
      <c r="I44" s="95"/>
      <c r="J44" s="95"/>
      <c r="K44" s="95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</row>
    <row r="45" spans="1:31">
      <c r="A45" s="88"/>
      <c r="B45" s="88"/>
      <c r="C45" s="88"/>
      <c r="D45" s="94"/>
      <c r="E45" s="94"/>
      <c r="F45" s="94"/>
      <c r="G45" s="94"/>
      <c r="H45" s="95"/>
      <c r="I45" s="95"/>
      <c r="J45" s="95"/>
      <c r="K45" s="95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</row>
    <row r="46" spans="1:31">
      <c r="A46" s="88"/>
      <c r="B46" s="88"/>
      <c r="C46" s="88"/>
      <c r="D46" s="94"/>
      <c r="E46" s="94"/>
      <c r="F46" s="94"/>
      <c r="G46" s="94"/>
      <c r="H46" s="95"/>
      <c r="I46" s="95"/>
      <c r="J46" s="95"/>
      <c r="K46" s="95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</row>
    <row r="47" spans="1:31">
      <c r="A47" s="88"/>
      <c r="B47" s="88"/>
      <c r="C47" s="88"/>
      <c r="D47" s="94"/>
      <c r="E47" s="94"/>
      <c r="F47" s="94"/>
      <c r="G47" s="94"/>
      <c r="H47" s="95"/>
      <c r="I47" s="95"/>
      <c r="J47" s="95"/>
      <c r="K47" s="95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</row>
    <row r="48" spans="1:31">
      <c r="A48" s="88"/>
      <c r="B48" s="88"/>
      <c r="C48" s="88"/>
      <c r="D48" s="94"/>
      <c r="E48" s="94"/>
      <c r="F48" s="94"/>
      <c r="G48" s="94"/>
      <c r="H48" s="95"/>
      <c r="I48" s="95"/>
      <c r="J48" s="95"/>
      <c r="K48" s="95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</row>
    <row r="49" spans="1:31">
      <c r="A49" s="88"/>
      <c r="B49" s="88"/>
      <c r="C49" s="88"/>
      <c r="D49" s="94"/>
      <c r="E49" s="94"/>
      <c r="F49" s="94"/>
      <c r="G49" s="94"/>
      <c r="H49" s="95"/>
      <c r="I49" s="95"/>
      <c r="J49" s="95"/>
      <c r="K49" s="95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</row>
    <row r="50" spans="1:31">
      <c r="A50" s="88"/>
      <c r="B50" s="88"/>
      <c r="C50" s="88"/>
      <c r="D50" s="94"/>
      <c r="E50" s="94"/>
      <c r="F50" s="94"/>
      <c r="G50" s="94"/>
      <c r="H50" s="95"/>
      <c r="I50" s="95"/>
      <c r="J50" s="95"/>
      <c r="K50" s="95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</row>
    <row r="51" spans="1:31">
      <c r="A51" s="88"/>
      <c r="B51" s="88"/>
      <c r="C51" s="88"/>
      <c r="D51" s="94"/>
      <c r="E51" s="94"/>
      <c r="F51" s="94"/>
      <c r="G51" s="94"/>
      <c r="H51" s="95"/>
      <c r="I51" s="95"/>
      <c r="J51" s="95"/>
      <c r="K51" s="95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</row>
    <row r="52" spans="1:31">
      <c r="A52" s="88"/>
      <c r="B52" s="88"/>
      <c r="C52" s="88"/>
      <c r="D52" s="94"/>
      <c r="E52" s="94"/>
      <c r="F52" s="94"/>
      <c r="G52" s="94"/>
      <c r="H52" s="95"/>
      <c r="I52" s="95"/>
      <c r="J52" s="95"/>
      <c r="K52" s="95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</row>
    <row r="53" spans="1:31">
      <c r="A53" s="88"/>
      <c r="B53" s="88"/>
      <c r="C53" s="88"/>
      <c r="D53" s="94"/>
      <c r="E53" s="94"/>
      <c r="F53" s="94"/>
      <c r="G53" s="94"/>
      <c r="H53" s="95"/>
      <c r="I53" s="95"/>
      <c r="J53" s="95"/>
      <c r="K53" s="95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</row>
    <row r="54" spans="1:31">
      <c r="A54" s="88"/>
      <c r="B54" s="88"/>
      <c r="C54" s="88"/>
      <c r="D54" s="94"/>
      <c r="E54" s="94"/>
      <c r="F54" s="94"/>
      <c r="G54" s="94"/>
      <c r="H54" s="95"/>
      <c r="I54" s="95"/>
      <c r="J54" s="95"/>
      <c r="K54" s="95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</row>
    <row r="55" spans="1:31">
      <c r="A55" s="88"/>
      <c r="B55" s="88"/>
      <c r="C55" s="88"/>
      <c r="D55" s="94"/>
      <c r="E55" s="94"/>
      <c r="F55" s="94"/>
      <c r="G55" s="94"/>
      <c r="H55" s="95"/>
      <c r="I55" s="95"/>
      <c r="J55" s="95"/>
      <c r="K55" s="95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</row>
    <row r="56" spans="1:31">
      <c r="A56" s="88"/>
      <c r="B56" s="88"/>
      <c r="C56" s="88"/>
      <c r="D56" s="94"/>
      <c r="E56" s="94"/>
      <c r="F56" s="94"/>
      <c r="G56" s="94"/>
      <c r="H56" s="95"/>
      <c r="I56" s="95"/>
      <c r="J56" s="95"/>
      <c r="K56" s="95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</row>
    <row r="57" spans="1:31">
      <c r="A57" s="88"/>
      <c r="B57" s="88"/>
      <c r="C57" s="88"/>
      <c r="D57" s="94"/>
      <c r="E57" s="94"/>
      <c r="F57" s="94"/>
      <c r="G57" s="94"/>
      <c r="H57" s="95"/>
      <c r="I57" s="95"/>
      <c r="J57" s="95"/>
      <c r="K57" s="95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</row>
    <row r="58" spans="1:31">
      <c r="A58" s="88"/>
      <c r="B58" s="88"/>
      <c r="C58" s="88"/>
      <c r="D58" s="94"/>
      <c r="E58" s="94"/>
      <c r="F58" s="94"/>
      <c r="G58" s="94"/>
      <c r="H58" s="95"/>
      <c r="I58" s="95"/>
      <c r="J58" s="95"/>
      <c r="K58" s="95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</row>
    <row r="59" spans="1:31">
      <c r="A59" s="88"/>
      <c r="B59" s="88"/>
      <c r="C59" s="88"/>
      <c r="D59" s="94"/>
      <c r="E59" s="94"/>
      <c r="F59" s="94"/>
      <c r="G59" s="94"/>
      <c r="H59" s="95"/>
      <c r="I59" s="95"/>
      <c r="J59" s="95"/>
      <c r="K59" s="95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</row>
    <row r="60" spans="1:31">
      <c r="A60" s="88"/>
      <c r="B60" s="88"/>
      <c r="C60" s="88"/>
      <c r="D60" s="94"/>
      <c r="E60" s="94"/>
      <c r="F60" s="94"/>
      <c r="G60" s="94"/>
      <c r="H60" s="95"/>
      <c r="I60" s="95"/>
      <c r="J60" s="95"/>
      <c r="K60" s="95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</row>
    <row r="61" spans="1:31">
      <c r="A61" s="88"/>
      <c r="B61" s="88"/>
      <c r="C61" s="88"/>
      <c r="D61" s="94"/>
      <c r="E61" s="94"/>
      <c r="F61" s="94"/>
      <c r="G61" s="94"/>
      <c r="H61" s="95"/>
      <c r="I61" s="95"/>
      <c r="J61" s="95"/>
      <c r="K61" s="95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</row>
    <row r="62" spans="1:31">
      <c r="A62" s="88"/>
      <c r="B62" s="88"/>
      <c r="C62" s="88"/>
      <c r="D62" s="94"/>
      <c r="E62" s="94"/>
      <c r="F62" s="94"/>
      <c r="G62" s="94"/>
      <c r="H62" s="95"/>
      <c r="I62" s="95"/>
      <c r="J62" s="95"/>
      <c r="K62" s="95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</row>
    <row r="63" spans="1:31">
      <c r="A63" s="88"/>
      <c r="B63" s="88"/>
      <c r="C63" s="88"/>
      <c r="D63" s="94"/>
      <c r="E63" s="94"/>
      <c r="F63" s="94"/>
      <c r="G63" s="94"/>
      <c r="H63" s="95"/>
      <c r="I63" s="95"/>
      <c r="J63" s="95"/>
      <c r="K63" s="95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</row>
    <row r="64" spans="1:31">
      <c r="A64" s="88"/>
      <c r="B64" s="88"/>
      <c r="C64" s="88"/>
      <c r="D64" s="94"/>
      <c r="E64" s="94"/>
      <c r="F64" s="94"/>
      <c r="G64" s="94"/>
      <c r="H64" s="95"/>
      <c r="I64" s="95"/>
      <c r="J64" s="95"/>
      <c r="K64" s="95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</row>
    <row r="65" spans="1:31">
      <c r="A65" s="88"/>
      <c r="B65" s="88"/>
      <c r="C65" s="88"/>
      <c r="D65" s="94"/>
      <c r="E65" s="94"/>
      <c r="F65" s="94"/>
      <c r="G65" s="94"/>
      <c r="H65" s="95"/>
      <c r="I65" s="95"/>
      <c r="J65" s="95"/>
      <c r="K65" s="95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</row>
    <row r="66" spans="1:31">
      <c r="A66" s="88"/>
      <c r="B66" s="88"/>
      <c r="C66" s="88"/>
      <c r="D66" s="94"/>
      <c r="E66" s="94"/>
      <c r="F66" s="94"/>
      <c r="G66" s="94"/>
      <c r="H66" s="95"/>
      <c r="I66" s="95"/>
      <c r="J66" s="95"/>
      <c r="K66" s="95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</row>
    <row r="67" spans="1:31">
      <c r="A67" s="88"/>
      <c r="B67" s="88"/>
      <c r="C67" s="88"/>
      <c r="D67" s="94"/>
      <c r="E67" s="94"/>
      <c r="F67" s="94"/>
      <c r="G67" s="94"/>
      <c r="H67" s="95"/>
      <c r="I67" s="95"/>
      <c r="J67" s="95"/>
      <c r="K67" s="95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</row>
    <row r="68" spans="1:31">
      <c r="A68" s="88"/>
      <c r="B68" s="88"/>
      <c r="C68" s="88"/>
      <c r="D68" s="94"/>
      <c r="E68" s="94"/>
      <c r="F68" s="94"/>
      <c r="G68" s="94"/>
      <c r="H68" s="95"/>
      <c r="I68" s="95"/>
      <c r="J68" s="95"/>
      <c r="K68" s="95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</row>
    <row r="69" spans="1:31">
      <c r="A69" s="88"/>
      <c r="B69" s="88"/>
      <c r="C69" s="88"/>
      <c r="D69" s="94"/>
      <c r="E69" s="94"/>
      <c r="F69" s="94"/>
      <c r="G69" s="94"/>
      <c r="H69" s="95"/>
      <c r="I69" s="95"/>
      <c r="J69" s="95"/>
      <c r="K69" s="95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</row>
    <row r="70" spans="1:31">
      <c r="A70" s="88"/>
      <c r="B70" s="88"/>
      <c r="C70" s="88"/>
      <c r="D70" s="94"/>
      <c r="E70" s="94"/>
      <c r="F70" s="94"/>
      <c r="G70" s="94"/>
      <c r="H70" s="95"/>
      <c r="I70" s="95"/>
      <c r="J70" s="95"/>
      <c r="K70" s="95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</row>
    <row r="71" spans="1:31">
      <c r="A71" s="88"/>
      <c r="B71" s="88"/>
      <c r="C71" s="88"/>
      <c r="D71" s="94"/>
      <c r="E71" s="94"/>
      <c r="F71" s="94"/>
      <c r="G71" s="94"/>
      <c r="H71" s="95"/>
      <c r="I71" s="95"/>
      <c r="J71" s="95"/>
      <c r="K71" s="95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</row>
    <row r="72" spans="1:31">
      <c r="A72" s="88"/>
      <c r="B72" s="88"/>
      <c r="C72" s="88"/>
      <c r="D72" s="94"/>
      <c r="E72" s="94"/>
      <c r="F72" s="94"/>
      <c r="G72" s="94"/>
      <c r="H72" s="95"/>
      <c r="I72" s="95"/>
      <c r="J72" s="95"/>
      <c r="K72" s="95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</row>
  </sheetData>
  <mergeCells count="27">
    <mergeCell ref="A7:K7"/>
    <mergeCell ref="H1:K1"/>
    <mergeCell ref="H2:K2"/>
    <mergeCell ref="A4:K4"/>
    <mergeCell ref="A5:K5"/>
    <mergeCell ref="A6:K6"/>
    <mergeCell ref="A8:K8"/>
    <mergeCell ref="A9:K9"/>
    <mergeCell ref="C10:M10"/>
    <mergeCell ref="A11:A12"/>
    <mergeCell ref="B11:B12"/>
    <mergeCell ref="C11:C12"/>
    <mergeCell ref="D11:G11"/>
    <mergeCell ref="H11:K11"/>
    <mergeCell ref="A24:A26"/>
    <mergeCell ref="B24:B26"/>
    <mergeCell ref="B19:B23"/>
    <mergeCell ref="A19:A23"/>
    <mergeCell ref="A13:A18"/>
    <mergeCell ref="B13:B18"/>
    <mergeCell ref="A40:C40"/>
    <mergeCell ref="A41:C41"/>
    <mergeCell ref="A27:A29"/>
    <mergeCell ref="B27:B29"/>
    <mergeCell ref="A30:A32"/>
    <mergeCell ref="B30:B32"/>
    <mergeCell ref="A36:C36"/>
  </mergeCells>
  <pageMargins left="1.1811023622047245" right="0.23622047244094491" top="0.39370078740157483" bottom="0.39370078740157483" header="0.31496062992125984" footer="0.31496062992125984"/>
  <pageSetup paperSize="9" scale="42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96"/>
  <sheetViews>
    <sheetView tabSelected="1" view="pageBreakPreview" topLeftCell="B1" zoomScaleNormal="100" zoomScaleSheetLayoutView="100" workbookViewId="0">
      <selection activeCell="E41" sqref="E41:E49"/>
    </sheetView>
  </sheetViews>
  <sheetFormatPr defaultRowHeight="15.75"/>
  <cols>
    <col min="1" max="1" width="27.5" style="88" customWidth="1"/>
    <col min="2" max="2" width="33.875" style="88" customWidth="1"/>
    <col min="3" max="3" width="37.75" style="88" customWidth="1"/>
    <col min="4" max="4" width="13" style="95" customWidth="1"/>
    <col min="5" max="6" width="10.875" style="95" customWidth="1"/>
    <col min="7" max="7" width="13.875" style="95" customWidth="1"/>
    <col min="8" max="8" width="9" style="88"/>
    <col min="9" max="11" width="9.875" style="88" bestFit="1" customWidth="1"/>
    <col min="12" max="12" width="17.75" style="88" customWidth="1"/>
    <col min="13" max="14" width="9.875" style="88" bestFit="1" customWidth="1"/>
    <col min="15" max="15" width="9" style="88"/>
    <col min="16" max="16" width="9.875" style="88" bestFit="1" customWidth="1"/>
    <col min="17" max="256" width="9" style="88"/>
    <col min="257" max="257" width="27.5" style="88" customWidth="1"/>
    <col min="258" max="258" width="33.875" style="88" customWidth="1"/>
    <col min="259" max="259" width="37.75" style="88" customWidth="1"/>
    <col min="260" max="260" width="13" style="88" customWidth="1"/>
    <col min="261" max="262" width="10.875" style="88" customWidth="1"/>
    <col min="263" max="263" width="13.875" style="88" customWidth="1"/>
    <col min="264" max="512" width="9" style="88"/>
    <col min="513" max="513" width="27.5" style="88" customWidth="1"/>
    <col min="514" max="514" width="33.875" style="88" customWidth="1"/>
    <col min="515" max="515" width="37.75" style="88" customWidth="1"/>
    <col min="516" max="516" width="13" style="88" customWidth="1"/>
    <col min="517" max="518" width="10.875" style="88" customWidth="1"/>
    <col min="519" max="519" width="13.875" style="88" customWidth="1"/>
    <col min="520" max="768" width="9" style="88"/>
    <col min="769" max="769" width="27.5" style="88" customWidth="1"/>
    <col min="770" max="770" width="33.875" style="88" customWidth="1"/>
    <col min="771" max="771" width="37.75" style="88" customWidth="1"/>
    <col min="772" max="772" width="13" style="88" customWidth="1"/>
    <col min="773" max="774" width="10.875" style="88" customWidth="1"/>
    <col min="775" max="775" width="13.875" style="88" customWidth="1"/>
    <col min="776" max="1024" width="9" style="88"/>
    <col min="1025" max="1025" width="27.5" style="88" customWidth="1"/>
    <col min="1026" max="1026" width="33.875" style="88" customWidth="1"/>
    <col min="1027" max="1027" width="37.75" style="88" customWidth="1"/>
    <col min="1028" max="1028" width="13" style="88" customWidth="1"/>
    <col min="1029" max="1030" width="10.875" style="88" customWidth="1"/>
    <col min="1031" max="1031" width="13.875" style="88" customWidth="1"/>
    <col min="1032" max="1280" width="9" style="88"/>
    <col min="1281" max="1281" width="27.5" style="88" customWidth="1"/>
    <col min="1282" max="1282" width="33.875" style="88" customWidth="1"/>
    <col min="1283" max="1283" width="37.75" style="88" customWidth="1"/>
    <col min="1284" max="1284" width="13" style="88" customWidth="1"/>
    <col min="1285" max="1286" width="10.875" style="88" customWidth="1"/>
    <col min="1287" max="1287" width="13.875" style="88" customWidth="1"/>
    <col min="1288" max="1536" width="9" style="88"/>
    <col min="1537" max="1537" width="27.5" style="88" customWidth="1"/>
    <col min="1538" max="1538" width="33.875" style="88" customWidth="1"/>
    <col min="1539" max="1539" width="37.75" style="88" customWidth="1"/>
    <col min="1540" max="1540" width="13" style="88" customWidth="1"/>
    <col min="1541" max="1542" width="10.875" style="88" customWidth="1"/>
    <col min="1543" max="1543" width="13.875" style="88" customWidth="1"/>
    <col min="1544" max="1792" width="9" style="88"/>
    <col min="1793" max="1793" width="27.5" style="88" customWidth="1"/>
    <col min="1794" max="1794" width="33.875" style="88" customWidth="1"/>
    <col min="1795" max="1795" width="37.75" style="88" customWidth="1"/>
    <col min="1796" max="1796" width="13" style="88" customWidth="1"/>
    <col min="1797" max="1798" width="10.875" style="88" customWidth="1"/>
    <col min="1799" max="1799" width="13.875" style="88" customWidth="1"/>
    <col min="1800" max="2048" width="9" style="88"/>
    <col min="2049" max="2049" width="27.5" style="88" customWidth="1"/>
    <col min="2050" max="2050" width="33.875" style="88" customWidth="1"/>
    <col min="2051" max="2051" width="37.75" style="88" customWidth="1"/>
    <col min="2052" max="2052" width="13" style="88" customWidth="1"/>
    <col min="2053" max="2054" width="10.875" style="88" customWidth="1"/>
    <col min="2055" max="2055" width="13.875" style="88" customWidth="1"/>
    <col min="2056" max="2304" width="9" style="88"/>
    <col min="2305" max="2305" width="27.5" style="88" customWidth="1"/>
    <col min="2306" max="2306" width="33.875" style="88" customWidth="1"/>
    <col min="2307" max="2307" width="37.75" style="88" customWidth="1"/>
    <col min="2308" max="2308" width="13" style="88" customWidth="1"/>
    <col min="2309" max="2310" width="10.875" style="88" customWidth="1"/>
    <col min="2311" max="2311" width="13.875" style="88" customWidth="1"/>
    <col min="2312" max="2560" width="9" style="88"/>
    <col min="2561" max="2561" width="27.5" style="88" customWidth="1"/>
    <col min="2562" max="2562" width="33.875" style="88" customWidth="1"/>
    <col min="2563" max="2563" width="37.75" style="88" customWidth="1"/>
    <col min="2564" max="2564" width="13" style="88" customWidth="1"/>
    <col min="2565" max="2566" width="10.875" style="88" customWidth="1"/>
    <col min="2567" max="2567" width="13.875" style="88" customWidth="1"/>
    <col min="2568" max="2816" width="9" style="88"/>
    <col min="2817" max="2817" width="27.5" style="88" customWidth="1"/>
    <col min="2818" max="2818" width="33.875" style="88" customWidth="1"/>
    <col min="2819" max="2819" width="37.75" style="88" customWidth="1"/>
    <col min="2820" max="2820" width="13" style="88" customWidth="1"/>
    <col min="2821" max="2822" width="10.875" style="88" customWidth="1"/>
    <col min="2823" max="2823" width="13.875" style="88" customWidth="1"/>
    <col min="2824" max="3072" width="9" style="88"/>
    <col min="3073" max="3073" width="27.5" style="88" customWidth="1"/>
    <col min="3074" max="3074" width="33.875" style="88" customWidth="1"/>
    <col min="3075" max="3075" width="37.75" style="88" customWidth="1"/>
    <col min="3076" max="3076" width="13" style="88" customWidth="1"/>
    <col min="3077" max="3078" width="10.875" style="88" customWidth="1"/>
    <col min="3079" max="3079" width="13.875" style="88" customWidth="1"/>
    <col min="3080" max="3328" width="9" style="88"/>
    <col min="3329" max="3329" width="27.5" style="88" customWidth="1"/>
    <col min="3330" max="3330" width="33.875" style="88" customWidth="1"/>
    <col min="3331" max="3331" width="37.75" style="88" customWidth="1"/>
    <col min="3332" max="3332" width="13" style="88" customWidth="1"/>
    <col min="3333" max="3334" width="10.875" style="88" customWidth="1"/>
    <col min="3335" max="3335" width="13.875" style="88" customWidth="1"/>
    <col min="3336" max="3584" width="9" style="88"/>
    <col min="3585" max="3585" width="27.5" style="88" customWidth="1"/>
    <col min="3586" max="3586" width="33.875" style="88" customWidth="1"/>
    <col min="3587" max="3587" width="37.75" style="88" customWidth="1"/>
    <col min="3588" max="3588" width="13" style="88" customWidth="1"/>
    <col min="3589" max="3590" width="10.875" style="88" customWidth="1"/>
    <col min="3591" max="3591" width="13.875" style="88" customWidth="1"/>
    <col min="3592" max="3840" width="9" style="88"/>
    <col min="3841" max="3841" width="27.5" style="88" customWidth="1"/>
    <col min="3842" max="3842" width="33.875" style="88" customWidth="1"/>
    <col min="3843" max="3843" width="37.75" style="88" customWidth="1"/>
    <col min="3844" max="3844" width="13" style="88" customWidth="1"/>
    <col min="3845" max="3846" width="10.875" style="88" customWidth="1"/>
    <col min="3847" max="3847" width="13.875" style="88" customWidth="1"/>
    <col min="3848" max="4096" width="9" style="88"/>
    <col min="4097" max="4097" width="27.5" style="88" customWidth="1"/>
    <col min="4098" max="4098" width="33.875" style="88" customWidth="1"/>
    <col min="4099" max="4099" width="37.75" style="88" customWidth="1"/>
    <col min="4100" max="4100" width="13" style="88" customWidth="1"/>
    <col min="4101" max="4102" width="10.875" style="88" customWidth="1"/>
    <col min="4103" max="4103" width="13.875" style="88" customWidth="1"/>
    <col min="4104" max="4352" width="9" style="88"/>
    <col min="4353" max="4353" width="27.5" style="88" customWidth="1"/>
    <col min="4354" max="4354" width="33.875" style="88" customWidth="1"/>
    <col min="4355" max="4355" width="37.75" style="88" customWidth="1"/>
    <col min="4356" max="4356" width="13" style="88" customWidth="1"/>
    <col min="4357" max="4358" width="10.875" style="88" customWidth="1"/>
    <col min="4359" max="4359" width="13.875" style="88" customWidth="1"/>
    <col min="4360" max="4608" width="9" style="88"/>
    <col min="4609" max="4609" width="27.5" style="88" customWidth="1"/>
    <col min="4610" max="4610" width="33.875" style="88" customWidth="1"/>
    <col min="4611" max="4611" width="37.75" style="88" customWidth="1"/>
    <col min="4612" max="4612" width="13" style="88" customWidth="1"/>
    <col min="4613" max="4614" width="10.875" style="88" customWidth="1"/>
    <col min="4615" max="4615" width="13.875" style="88" customWidth="1"/>
    <col min="4616" max="4864" width="9" style="88"/>
    <col min="4865" max="4865" width="27.5" style="88" customWidth="1"/>
    <col min="4866" max="4866" width="33.875" style="88" customWidth="1"/>
    <col min="4867" max="4867" width="37.75" style="88" customWidth="1"/>
    <col min="4868" max="4868" width="13" style="88" customWidth="1"/>
    <col min="4869" max="4870" width="10.875" style="88" customWidth="1"/>
    <col min="4871" max="4871" width="13.875" style="88" customWidth="1"/>
    <col min="4872" max="5120" width="9" style="88"/>
    <col min="5121" max="5121" width="27.5" style="88" customWidth="1"/>
    <col min="5122" max="5122" width="33.875" style="88" customWidth="1"/>
    <col min="5123" max="5123" width="37.75" style="88" customWidth="1"/>
    <col min="5124" max="5124" width="13" style="88" customWidth="1"/>
    <col min="5125" max="5126" width="10.875" style="88" customWidth="1"/>
    <col min="5127" max="5127" width="13.875" style="88" customWidth="1"/>
    <col min="5128" max="5376" width="9" style="88"/>
    <col min="5377" max="5377" width="27.5" style="88" customWidth="1"/>
    <col min="5378" max="5378" width="33.875" style="88" customWidth="1"/>
    <col min="5379" max="5379" width="37.75" style="88" customWidth="1"/>
    <col min="5380" max="5380" width="13" style="88" customWidth="1"/>
    <col min="5381" max="5382" width="10.875" style="88" customWidth="1"/>
    <col min="5383" max="5383" width="13.875" style="88" customWidth="1"/>
    <col min="5384" max="5632" width="9" style="88"/>
    <col min="5633" max="5633" width="27.5" style="88" customWidth="1"/>
    <col min="5634" max="5634" width="33.875" style="88" customWidth="1"/>
    <col min="5635" max="5635" width="37.75" style="88" customWidth="1"/>
    <col min="5636" max="5636" width="13" style="88" customWidth="1"/>
    <col min="5637" max="5638" width="10.875" style="88" customWidth="1"/>
    <col min="5639" max="5639" width="13.875" style="88" customWidth="1"/>
    <col min="5640" max="5888" width="9" style="88"/>
    <col min="5889" max="5889" width="27.5" style="88" customWidth="1"/>
    <col min="5890" max="5890" width="33.875" style="88" customWidth="1"/>
    <col min="5891" max="5891" width="37.75" style="88" customWidth="1"/>
    <col min="5892" max="5892" width="13" style="88" customWidth="1"/>
    <col min="5893" max="5894" width="10.875" style="88" customWidth="1"/>
    <col min="5895" max="5895" width="13.875" style="88" customWidth="1"/>
    <col min="5896" max="6144" width="9" style="88"/>
    <col min="6145" max="6145" width="27.5" style="88" customWidth="1"/>
    <col min="6146" max="6146" width="33.875" style="88" customWidth="1"/>
    <col min="6147" max="6147" width="37.75" style="88" customWidth="1"/>
    <col min="6148" max="6148" width="13" style="88" customWidth="1"/>
    <col min="6149" max="6150" width="10.875" style="88" customWidth="1"/>
    <col min="6151" max="6151" width="13.875" style="88" customWidth="1"/>
    <col min="6152" max="6400" width="9" style="88"/>
    <col min="6401" max="6401" width="27.5" style="88" customWidth="1"/>
    <col min="6402" max="6402" width="33.875" style="88" customWidth="1"/>
    <col min="6403" max="6403" width="37.75" style="88" customWidth="1"/>
    <col min="6404" max="6404" width="13" style="88" customWidth="1"/>
    <col min="6405" max="6406" width="10.875" style="88" customWidth="1"/>
    <col min="6407" max="6407" width="13.875" style="88" customWidth="1"/>
    <col min="6408" max="6656" width="9" style="88"/>
    <col min="6657" max="6657" width="27.5" style="88" customWidth="1"/>
    <col min="6658" max="6658" width="33.875" style="88" customWidth="1"/>
    <col min="6659" max="6659" width="37.75" style="88" customWidth="1"/>
    <col min="6660" max="6660" width="13" style="88" customWidth="1"/>
    <col min="6661" max="6662" width="10.875" style="88" customWidth="1"/>
    <col min="6663" max="6663" width="13.875" style="88" customWidth="1"/>
    <col min="6664" max="6912" width="9" style="88"/>
    <col min="6913" max="6913" width="27.5" style="88" customWidth="1"/>
    <col min="6914" max="6914" width="33.875" style="88" customWidth="1"/>
    <col min="6915" max="6915" width="37.75" style="88" customWidth="1"/>
    <col min="6916" max="6916" width="13" style="88" customWidth="1"/>
    <col min="6917" max="6918" width="10.875" style="88" customWidth="1"/>
    <col min="6919" max="6919" width="13.875" style="88" customWidth="1"/>
    <col min="6920" max="7168" width="9" style="88"/>
    <col min="7169" max="7169" width="27.5" style="88" customWidth="1"/>
    <col min="7170" max="7170" width="33.875" style="88" customWidth="1"/>
    <col min="7171" max="7171" width="37.75" style="88" customWidth="1"/>
    <col min="7172" max="7172" width="13" style="88" customWidth="1"/>
    <col min="7173" max="7174" width="10.875" style="88" customWidth="1"/>
    <col min="7175" max="7175" width="13.875" style="88" customWidth="1"/>
    <col min="7176" max="7424" width="9" style="88"/>
    <col min="7425" max="7425" width="27.5" style="88" customWidth="1"/>
    <col min="7426" max="7426" width="33.875" style="88" customWidth="1"/>
    <col min="7427" max="7427" width="37.75" style="88" customWidth="1"/>
    <col min="7428" max="7428" width="13" style="88" customWidth="1"/>
    <col min="7429" max="7430" width="10.875" style="88" customWidth="1"/>
    <col min="7431" max="7431" width="13.875" style="88" customWidth="1"/>
    <col min="7432" max="7680" width="9" style="88"/>
    <col min="7681" max="7681" width="27.5" style="88" customWidth="1"/>
    <col min="7682" max="7682" width="33.875" style="88" customWidth="1"/>
    <col min="7683" max="7683" width="37.75" style="88" customWidth="1"/>
    <col min="7684" max="7684" width="13" style="88" customWidth="1"/>
    <col min="7685" max="7686" width="10.875" style="88" customWidth="1"/>
    <col min="7687" max="7687" width="13.875" style="88" customWidth="1"/>
    <col min="7688" max="7936" width="9" style="88"/>
    <col min="7937" max="7937" width="27.5" style="88" customWidth="1"/>
    <col min="7938" max="7938" width="33.875" style="88" customWidth="1"/>
    <col min="7939" max="7939" width="37.75" style="88" customWidth="1"/>
    <col min="7940" max="7940" width="13" style="88" customWidth="1"/>
    <col min="7941" max="7942" width="10.875" style="88" customWidth="1"/>
    <col min="7943" max="7943" width="13.875" style="88" customWidth="1"/>
    <col min="7944" max="8192" width="9" style="88"/>
    <col min="8193" max="8193" width="27.5" style="88" customWidth="1"/>
    <col min="8194" max="8194" width="33.875" style="88" customWidth="1"/>
    <col min="8195" max="8195" width="37.75" style="88" customWidth="1"/>
    <col min="8196" max="8196" width="13" style="88" customWidth="1"/>
    <col min="8197" max="8198" width="10.875" style="88" customWidth="1"/>
    <col min="8199" max="8199" width="13.875" style="88" customWidth="1"/>
    <col min="8200" max="8448" width="9" style="88"/>
    <col min="8449" max="8449" width="27.5" style="88" customWidth="1"/>
    <col min="8450" max="8450" width="33.875" style="88" customWidth="1"/>
    <col min="8451" max="8451" width="37.75" style="88" customWidth="1"/>
    <col min="8452" max="8452" width="13" style="88" customWidth="1"/>
    <col min="8453" max="8454" width="10.875" style="88" customWidth="1"/>
    <col min="8455" max="8455" width="13.875" style="88" customWidth="1"/>
    <col min="8456" max="8704" width="9" style="88"/>
    <col min="8705" max="8705" width="27.5" style="88" customWidth="1"/>
    <col min="8706" max="8706" width="33.875" style="88" customWidth="1"/>
    <col min="8707" max="8707" width="37.75" style="88" customWidth="1"/>
    <col min="8708" max="8708" width="13" style="88" customWidth="1"/>
    <col min="8709" max="8710" width="10.875" style="88" customWidth="1"/>
    <col min="8711" max="8711" width="13.875" style="88" customWidth="1"/>
    <col min="8712" max="8960" width="9" style="88"/>
    <col min="8961" max="8961" width="27.5" style="88" customWidth="1"/>
    <col min="8962" max="8962" width="33.875" style="88" customWidth="1"/>
    <col min="8963" max="8963" width="37.75" style="88" customWidth="1"/>
    <col min="8964" max="8964" width="13" style="88" customWidth="1"/>
    <col min="8965" max="8966" width="10.875" style="88" customWidth="1"/>
    <col min="8967" max="8967" width="13.875" style="88" customWidth="1"/>
    <col min="8968" max="9216" width="9" style="88"/>
    <col min="9217" max="9217" width="27.5" style="88" customWidth="1"/>
    <col min="9218" max="9218" width="33.875" style="88" customWidth="1"/>
    <col min="9219" max="9219" width="37.75" style="88" customWidth="1"/>
    <col min="9220" max="9220" width="13" style="88" customWidth="1"/>
    <col min="9221" max="9222" width="10.875" style="88" customWidth="1"/>
    <col min="9223" max="9223" width="13.875" style="88" customWidth="1"/>
    <col min="9224" max="9472" width="9" style="88"/>
    <col min="9473" max="9473" width="27.5" style="88" customWidth="1"/>
    <col min="9474" max="9474" width="33.875" style="88" customWidth="1"/>
    <col min="9475" max="9475" width="37.75" style="88" customWidth="1"/>
    <col min="9476" max="9476" width="13" style="88" customWidth="1"/>
    <col min="9477" max="9478" width="10.875" style="88" customWidth="1"/>
    <col min="9479" max="9479" width="13.875" style="88" customWidth="1"/>
    <col min="9480" max="9728" width="9" style="88"/>
    <col min="9729" max="9729" width="27.5" style="88" customWidth="1"/>
    <col min="9730" max="9730" width="33.875" style="88" customWidth="1"/>
    <col min="9731" max="9731" width="37.75" style="88" customWidth="1"/>
    <col min="9732" max="9732" width="13" style="88" customWidth="1"/>
    <col min="9733" max="9734" width="10.875" style="88" customWidth="1"/>
    <col min="9735" max="9735" width="13.875" style="88" customWidth="1"/>
    <col min="9736" max="9984" width="9" style="88"/>
    <col min="9985" max="9985" width="27.5" style="88" customWidth="1"/>
    <col min="9986" max="9986" width="33.875" style="88" customWidth="1"/>
    <col min="9987" max="9987" width="37.75" style="88" customWidth="1"/>
    <col min="9988" max="9988" width="13" style="88" customWidth="1"/>
    <col min="9989" max="9990" width="10.875" style="88" customWidth="1"/>
    <col min="9991" max="9991" width="13.875" style="88" customWidth="1"/>
    <col min="9992" max="10240" width="9" style="88"/>
    <col min="10241" max="10241" width="27.5" style="88" customWidth="1"/>
    <col min="10242" max="10242" width="33.875" style="88" customWidth="1"/>
    <col min="10243" max="10243" width="37.75" style="88" customWidth="1"/>
    <col min="10244" max="10244" width="13" style="88" customWidth="1"/>
    <col min="10245" max="10246" width="10.875" style="88" customWidth="1"/>
    <col min="10247" max="10247" width="13.875" style="88" customWidth="1"/>
    <col min="10248" max="10496" width="9" style="88"/>
    <col min="10497" max="10497" width="27.5" style="88" customWidth="1"/>
    <col min="10498" max="10498" width="33.875" style="88" customWidth="1"/>
    <col min="10499" max="10499" width="37.75" style="88" customWidth="1"/>
    <col min="10500" max="10500" width="13" style="88" customWidth="1"/>
    <col min="10501" max="10502" width="10.875" style="88" customWidth="1"/>
    <col min="10503" max="10503" width="13.875" style="88" customWidth="1"/>
    <col min="10504" max="10752" width="9" style="88"/>
    <col min="10753" max="10753" width="27.5" style="88" customWidth="1"/>
    <col min="10754" max="10754" width="33.875" style="88" customWidth="1"/>
    <col min="10755" max="10755" width="37.75" style="88" customWidth="1"/>
    <col min="10756" max="10756" width="13" style="88" customWidth="1"/>
    <col min="10757" max="10758" width="10.875" style="88" customWidth="1"/>
    <col min="10759" max="10759" width="13.875" style="88" customWidth="1"/>
    <col min="10760" max="11008" width="9" style="88"/>
    <col min="11009" max="11009" width="27.5" style="88" customWidth="1"/>
    <col min="11010" max="11010" width="33.875" style="88" customWidth="1"/>
    <col min="11011" max="11011" width="37.75" style="88" customWidth="1"/>
    <col min="11012" max="11012" width="13" style="88" customWidth="1"/>
    <col min="11013" max="11014" width="10.875" style="88" customWidth="1"/>
    <col min="11015" max="11015" width="13.875" style="88" customWidth="1"/>
    <col min="11016" max="11264" width="9" style="88"/>
    <col min="11265" max="11265" width="27.5" style="88" customWidth="1"/>
    <col min="11266" max="11266" width="33.875" style="88" customWidth="1"/>
    <col min="11267" max="11267" width="37.75" style="88" customWidth="1"/>
    <col min="11268" max="11268" width="13" style="88" customWidth="1"/>
    <col min="11269" max="11270" width="10.875" style="88" customWidth="1"/>
    <col min="11271" max="11271" width="13.875" style="88" customWidth="1"/>
    <col min="11272" max="11520" width="9" style="88"/>
    <col min="11521" max="11521" width="27.5" style="88" customWidth="1"/>
    <col min="11522" max="11522" width="33.875" style="88" customWidth="1"/>
    <col min="11523" max="11523" width="37.75" style="88" customWidth="1"/>
    <col min="11524" max="11524" width="13" style="88" customWidth="1"/>
    <col min="11525" max="11526" width="10.875" style="88" customWidth="1"/>
    <col min="11527" max="11527" width="13.875" style="88" customWidth="1"/>
    <col min="11528" max="11776" width="9" style="88"/>
    <col min="11777" max="11777" width="27.5" style="88" customWidth="1"/>
    <col min="11778" max="11778" width="33.875" style="88" customWidth="1"/>
    <col min="11779" max="11779" width="37.75" style="88" customWidth="1"/>
    <col min="11780" max="11780" width="13" style="88" customWidth="1"/>
    <col min="11781" max="11782" width="10.875" style="88" customWidth="1"/>
    <col min="11783" max="11783" width="13.875" style="88" customWidth="1"/>
    <col min="11784" max="12032" width="9" style="88"/>
    <col min="12033" max="12033" width="27.5" style="88" customWidth="1"/>
    <col min="12034" max="12034" width="33.875" style="88" customWidth="1"/>
    <col min="12035" max="12035" width="37.75" style="88" customWidth="1"/>
    <col min="12036" max="12036" width="13" style="88" customWidth="1"/>
    <col min="12037" max="12038" width="10.875" style="88" customWidth="1"/>
    <col min="12039" max="12039" width="13.875" style="88" customWidth="1"/>
    <col min="12040" max="12288" width="9" style="88"/>
    <col min="12289" max="12289" width="27.5" style="88" customWidth="1"/>
    <col min="12290" max="12290" width="33.875" style="88" customWidth="1"/>
    <col min="12291" max="12291" width="37.75" style="88" customWidth="1"/>
    <col min="12292" max="12292" width="13" style="88" customWidth="1"/>
    <col min="12293" max="12294" width="10.875" style="88" customWidth="1"/>
    <col min="12295" max="12295" width="13.875" style="88" customWidth="1"/>
    <col min="12296" max="12544" width="9" style="88"/>
    <col min="12545" max="12545" width="27.5" style="88" customWidth="1"/>
    <col min="12546" max="12546" width="33.875" style="88" customWidth="1"/>
    <col min="12547" max="12547" width="37.75" style="88" customWidth="1"/>
    <col min="12548" max="12548" width="13" style="88" customWidth="1"/>
    <col min="12549" max="12550" width="10.875" style="88" customWidth="1"/>
    <col min="12551" max="12551" width="13.875" style="88" customWidth="1"/>
    <col min="12552" max="12800" width="9" style="88"/>
    <col min="12801" max="12801" width="27.5" style="88" customWidth="1"/>
    <col min="12802" max="12802" width="33.875" style="88" customWidth="1"/>
    <col min="12803" max="12803" width="37.75" style="88" customWidth="1"/>
    <col min="12804" max="12804" width="13" style="88" customWidth="1"/>
    <col min="12805" max="12806" width="10.875" style="88" customWidth="1"/>
    <col min="12807" max="12807" width="13.875" style="88" customWidth="1"/>
    <col min="12808" max="13056" width="9" style="88"/>
    <col min="13057" max="13057" width="27.5" style="88" customWidth="1"/>
    <col min="13058" max="13058" width="33.875" style="88" customWidth="1"/>
    <col min="13059" max="13059" width="37.75" style="88" customWidth="1"/>
    <col min="13060" max="13060" width="13" style="88" customWidth="1"/>
    <col min="13061" max="13062" width="10.875" style="88" customWidth="1"/>
    <col min="13063" max="13063" width="13.875" style="88" customWidth="1"/>
    <col min="13064" max="13312" width="9" style="88"/>
    <col min="13313" max="13313" width="27.5" style="88" customWidth="1"/>
    <col min="13314" max="13314" width="33.875" style="88" customWidth="1"/>
    <col min="13315" max="13315" width="37.75" style="88" customWidth="1"/>
    <col min="13316" max="13316" width="13" style="88" customWidth="1"/>
    <col min="13317" max="13318" width="10.875" style="88" customWidth="1"/>
    <col min="13319" max="13319" width="13.875" style="88" customWidth="1"/>
    <col min="13320" max="13568" width="9" style="88"/>
    <col min="13569" max="13569" width="27.5" style="88" customWidth="1"/>
    <col min="13570" max="13570" width="33.875" style="88" customWidth="1"/>
    <col min="13571" max="13571" width="37.75" style="88" customWidth="1"/>
    <col min="13572" max="13572" width="13" style="88" customWidth="1"/>
    <col min="13573" max="13574" width="10.875" style="88" customWidth="1"/>
    <col min="13575" max="13575" width="13.875" style="88" customWidth="1"/>
    <col min="13576" max="13824" width="9" style="88"/>
    <col min="13825" max="13825" width="27.5" style="88" customWidth="1"/>
    <col min="13826" max="13826" width="33.875" style="88" customWidth="1"/>
    <col min="13827" max="13827" width="37.75" style="88" customWidth="1"/>
    <col min="13828" max="13828" width="13" style="88" customWidth="1"/>
    <col min="13829" max="13830" width="10.875" style="88" customWidth="1"/>
    <col min="13831" max="13831" width="13.875" style="88" customWidth="1"/>
    <col min="13832" max="14080" width="9" style="88"/>
    <col min="14081" max="14081" width="27.5" style="88" customWidth="1"/>
    <col min="14082" max="14082" width="33.875" style="88" customWidth="1"/>
    <col min="14083" max="14083" width="37.75" style="88" customWidth="1"/>
    <col min="14084" max="14084" width="13" style="88" customWidth="1"/>
    <col min="14085" max="14086" width="10.875" style="88" customWidth="1"/>
    <col min="14087" max="14087" width="13.875" style="88" customWidth="1"/>
    <col min="14088" max="14336" width="9" style="88"/>
    <col min="14337" max="14337" width="27.5" style="88" customWidth="1"/>
    <col min="14338" max="14338" width="33.875" style="88" customWidth="1"/>
    <col min="14339" max="14339" width="37.75" style="88" customWidth="1"/>
    <col min="14340" max="14340" width="13" style="88" customWidth="1"/>
    <col min="14341" max="14342" width="10.875" style="88" customWidth="1"/>
    <col min="14343" max="14343" width="13.875" style="88" customWidth="1"/>
    <col min="14344" max="14592" width="9" style="88"/>
    <col min="14593" max="14593" width="27.5" style="88" customWidth="1"/>
    <col min="14594" max="14594" width="33.875" style="88" customWidth="1"/>
    <col min="14595" max="14595" width="37.75" style="88" customWidth="1"/>
    <col min="14596" max="14596" width="13" style="88" customWidth="1"/>
    <col min="14597" max="14598" width="10.875" style="88" customWidth="1"/>
    <col min="14599" max="14599" width="13.875" style="88" customWidth="1"/>
    <col min="14600" max="14848" width="9" style="88"/>
    <col min="14849" max="14849" width="27.5" style="88" customWidth="1"/>
    <col min="14850" max="14850" width="33.875" style="88" customWidth="1"/>
    <col min="14851" max="14851" width="37.75" style="88" customWidth="1"/>
    <col min="14852" max="14852" width="13" style="88" customWidth="1"/>
    <col min="14853" max="14854" width="10.875" style="88" customWidth="1"/>
    <col min="14855" max="14855" width="13.875" style="88" customWidth="1"/>
    <col min="14856" max="15104" width="9" style="88"/>
    <col min="15105" max="15105" width="27.5" style="88" customWidth="1"/>
    <col min="15106" max="15106" width="33.875" style="88" customWidth="1"/>
    <col min="15107" max="15107" width="37.75" style="88" customWidth="1"/>
    <col min="15108" max="15108" width="13" style="88" customWidth="1"/>
    <col min="15109" max="15110" width="10.875" style="88" customWidth="1"/>
    <col min="15111" max="15111" width="13.875" style="88" customWidth="1"/>
    <col min="15112" max="15360" width="9" style="88"/>
    <col min="15361" max="15361" width="27.5" style="88" customWidth="1"/>
    <col min="15362" max="15362" width="33.875" style="88" customWidth="1"/>
    <col min="15363" max="15363" width="37.75" style="88" customWidth="1"/>
    <col min="15364" max="15364" width="13" style="88" customWidth="1"/>
    <col min="15365" max="15366" width="10.875" style="88" customWidth="1"/>
    <col min="15367" max="15367" width="13.875" style="88" customWidth="1"/>
    <col min="15368" max="15616" width="9" style="88"/>
    <col min="15617" max="15617" width="27.5" style="88" customWidth="1"/>
    <col min="15618" max="15618" width="33.875" style="88" customWidth="1"/>
    <col min="15619" max="15619" width="37.75" style="88" customWidth="1"/>
    <col min="15620" max="15620" width="13" style="88" customWidth="1"/>
    <col min="15621" max="15622" width="10.875" style="88" customWidth="1"/>
    <col min="15623" max="15623" width="13.875" style="88" customWidth="1"/>
    <col min="15624" max="15872" width="9" style="88"/>
    <col min="15873" max="15873" width="27.5" style="88" customWidth="1"/>
    <col min="15874" max="15874" width="33.875" style="88" customWidth="1"/>
    <col min="15875" max="15875" width="37.75" style="88" customWidth="1"/>
    <col min="15876" max="15876" width="13" style="88" customWidth="1"/>
    <col min="15877" max="15878" width="10.875" style="88" customWidth="1"/>
    <col min="15879" max="15879" width="13.875" style="88" customWidth="1"/>
    <col min="15880" max="16128" width="9" style="88"/>
    <col min="16129" max="16129" width="27.5" style="88" customWidth="1"/>
    <col min="16130" max="16130" width="33.875" style="88" customWidth="1"/>
    <col min="16131" max="16131" width="37.75" style="88" customWidth="1"/>
    <col min="16132" max="16132" width="13" style="88" customWidth="1"/>
    <col min="16133" max="16134" width="10.875" style="88" customWidth="1"/>
    <col min="16135" max="16135" width="13.875" style="88" customWidth="1"/>
    <col min="16136" max="16384" width="9" style="88"/>
  </cols>
  <sheetData>
    <row r="1" spans="1:12">
      <c r="D1" s="269" t="s">
        <v>52</v>
      </c>
      <c r="E1" s="269"/>
      <c r="F1" s="269"/>
      <c r="G1" s="269"/>
      <c r="H1" s="102"/>
      <c r="I1" s="102"/>
    </row>
    <row r="2" spans="1:12" ht="34.5" customHeight="1">
      <c r="D2" s="269" t="s">
        <v>165</v>
      </c>
      <c r="E2" s="269"/>
      <c r="F2" s="269"/>
      <c r="G2" s="269"/>
      <c r="H2" s="102"/>
      <c r="I2" s="102"/>
    </row>
    <row r="3" spans="1:12">
      <c r="D3" s="103"/>
      <c r="E3" s="103"/>
      <c r="F3" s="103"/>
      <c r="G3" s="103"/>
      <c r="H3" s="102"/>
      <c r="I3" s="102"/>
    </row>
    <row r="4" spans="1:12" ht="18.75">
      <c r="A4" s="263" t="s">
        <v>0</v>
      </c>
      <c r="B4" s="263"/>
      <c r="C4" s="263"/>
      <c r="D4" s="263"/>
      <c r="E4" s="263"/>
      <c r="F4" s="263"/>
      <c r="G4" s="263"/>
    </row>
    <row r="5" spans="1:12" ht="18.75">
      <c r="A5" s="263" t="s">
        <v>16</v>
      </c>
      <c r="B5" s="263"/>
      <c r="C5" s="263"/>
      <c r="D5" s="263"/>
      <c r="E5" s="263"/>
      <c r="F5" s="263"/>
      <c r="G5" s="263"/>
    </row>
    <row r="6" spans="1:12" ht="18.75">
      <c r="A6" s="263" t="s">
        <v>17</v>
      </c>
      <c r="B6" s="263"/>
      <c r="C6" s="263"/>
      <c r="D6" s="263"/>
      <c r="E6" s="263"/>
      <c r="F6" s="263"/>
      <c r="G6" s="263"/>
    </row>
    <row r="7" spans="1:12" ht="18.75">
      <c r="A7" s="263" t="s">
        <v>18</v>
      </c>
      <c r="B7" s="263"/>
      <c r="C7" s="263"/>
      <c r="D7" s="263"/>
      <c r="E7" s="263"/>
      <c r="F7" s="263"/>
      <c r="G7" s="263"/>
      <c r="I7" s="176"/>
    </row>
    <row r="8" spans="1:12" ht="18.75">
      <c r="A8" s="263" t="s">
        <v>19</v>
      </c>
      <c r="B8" s="263"/>
      <c r="C8" s="263"/>
      <c r="D8" s="263"/>
      <c r="E8" s="263"/>
      <c r="F8" s="263"/>
      <c r="G8" s="263"/>
      <c r="I8" s="176" t="s">
        <v>234</v>
      </c>
      <c r="K8" s="176" t="s">
        <v>235</v>
      </c>
    </row>
    <row r="9" spans="1:12" ht="18.75">
      <c r="A9" s="263" t="s">
        <v>20</v>
      </c>
      <c r="B9" s="263"/>
      <c r="C9" s="263"/>
      <c r="D9" s="263"/>
      <c r="E9" s="263"/>
      <c r="F9" s="263"/>
      <c r="G9" s="263"/>
      <c r="I9" s="176">
        <f>'ППП2-1'!H8+'ППП2-2'!H8+'ППП3-2'!H8+'ППП4-2'!H8</f>
        <v>41344.398999999998</v>
      </c>
      <c r="K9" s="88">
        <f>'ППП2-1'!I8+'ППП2-2'!I8+'ППП3-2'!I8+'ППП4-2'!I8</f>
        <v>23105.502</v>
      </c>
      <c r="L9" s="88">
        <f>'ППП2-1'!I8+'ППП2-2'!I8+'ППП3-2'!I8+'ППП4-2'!I8</f>
        <v>23105.502</v>
      </c>
    </row>
    <row r="11" spans="1:12">
      <c r="A11" s="258" t="s">
        <v>155</v>
      </c>
      <c r="B11" s="258" t="s">
        <v>156</v>
      </c>
      <c r="C11" s="258" t="s">
        <v>157</v>
      </c>
      <c r="D11" s="274"/>
      <c r="E11" s="274"/>
      <c r="F11" s="274"/>
      <c r="G11" s="274"/>
    </row>
    <row r="12" spans="1:12" ht="31.5">
      <c r="A12" s="258"/>
      <c r="B12" s="258"/>
      <c r="C12" s="258"/>
      <c r="D12" s="170" t="s">
        <v>68</v>
      </c>
      <c r="E12" s="170" t="s">
        <v>222</v>
      </c>
      <c r="F12" s="170" t="s">
        <v>225</v>
      </c>
      <c r="G12" s="34" t="s">
        <v>226</v>
      </c>
    </row>
    <row r="13" spans="1:12" s="106" customFormat="1">
      <c r="A13" s="260" t="s">
        <v>146</v>
      </c>
      <c r="B13" s="260" t="s">
        <v>57</v>
      </c>
      <c r="C13" s="104" t="s">
        <v>14</v>
      </c>
      <c r="D13" s="105">
        <f>SUM(D14:D19)</f>
        <v>41344.398999999998</v>
      </c>
      <c r="E13" s="105">
        <f t="shared" ref="E13:F13" si="0">SUM(E14:E19)</f>
        <v>23105.501999999997</v>
      </c>
      <c r="F13" s="105">
        <f t="shared" si="0"/>
        <v>23105.501999999997</v>
      </c>
      <c r="G13" s="105">
        <f>SUM(D13:F13)</f>
        <v>87555.402999999991</v>
      </c>
    </row>
    <row r="14" spans="1:12">
      <c r="A14" s="261"/>
      <c r="B14" s="261"/>
      <c r="C14" s="90" t="s">
        <v>5</v>
      </c>
      <c r="D14" s="91"/>
      <c r="E14" s="91"/>
      <c r="F14" s="105"/>
      <c r="G14" s="91"/>
      <c r="J14" s="98"/>
    </row>
    <row r="15" spans="1:12">
      <c r="A15" s="261"/>
      <c r="B15" s="261"/>
      <c r="C15" s="90" t="s">
        <v>158</v>
      </c>
      <c r="D15" s="91">
        <f>D21+D27+D33</f>
        <v>0</v>
      </c>
      <c r="E15" s="91">
        <f t="shared" ref="D15:F19" si="1">E21+E27+E33</f>
        <v>0</v>
      </c>
      <c r="F15" s="91">
        <f t="shared" si="1"/>
        <v>0</v>
      </c>
      <c r="G15" s="105">
        <f t="shared" ref="G15:G44" si="2">SUM(D15:F15)</f>
        <v>0</v>
      </c>
    </row>
    <row r="16" spans="1:12">
      <c r="A16" s="261"/>
      <c r="B16" s="261"/>
      <c r="C16" s="90" t="s">
        <v>159</v>
      </c>
      <c r="D16" s="91">
        <f>D22+D28+D34+D40</f>
        <v>413</v>
      </c>
      <c r="E16" s="91">
        <f t="shared" ref="E16:F16" si="3">E22+E28+E34+E40</f>
        <v>413</v>
      </c>
      <c r="F16" s="91">
        <f t="shared" si="3"/>
        <v>413</v>
      </c>
      <c r="G16" s="105">
        <f t="shared" si="2"/>
        <v>1239</v>
      </c>
    </row>
    <row r="17" spans="1:13">
      <c r="A17" s="261"/>
      <c r="B17" s="261"/>
      <c r="C17" s="90" t="s">
        <v>15</v>
      </c>
      <c r="D17" s="91">
        <f>D23+D29+D41</f>
        <v>24209.682999999997</v>
      </c>
      <c r="E17" s="91">
        <f t="shared" ref="E17:F17" si="4">E23+E29+E41</f>
        <v>22692.501999999997</v>
      </c>
      <c r="F17" s="91">
        <f t="shared" si="4"/>
        <v>22692.501999999997</v>
      </c>
      <c r="G17" s="105">
        <f t="shared" si="2"/>
        <v>69594.686999999991</v>
      </c>
      <c r="J17" s="98"/>
    </row>
    <row r="18" spans="1:13">
      <c r="A18" s="261"/>
      <c r="B18" s="261"/>
      <c r="C18" s="90" t="s">
        <v>160</v>
      </c>
      <c r="D18" s="91">
        <f>D24+D30+D36+D42+D70+D86</f>
        <v>16721.716</v>
      </c>
      <c r="E18" s="91">
        <f t="shared" ref="E18:F18" si="5">E24+E30+E36+E42+E70+E86</f>
        <v>0</v>
      </c>
      <c r="F18" s="91">
        <f t="shared" si="5"/>
        <v>0</v>
      </c>
      <c r="G18" s="105">
        <f t="shared" si="2"/>
        <v>16721.716</v>
      </c>
    </row>
    <row r="19" spans="1:13">
      <c r="A19" s="261"/>
      <c r="B19" s="261"/>
      <c r="C19" s="90" t="s">
        <v>161</v>
      </c>
      <c r="D19" s="91">
        <f>D25+D31+D37+D43+D71+D87</f>
        <v>0</v>
      </c>
      <c r="E19" s="91">
        <f t="shared" ref="E19:F19" si="6">E25+E31+E37+E43+E71+E87</f>
        <v>0</v>
      </c>
      <c r="F19" s="91">
        <f t="shared" si="6"/>
        <v>0</v>
      </c>
      <c r="G19" s="105">
        <f t="shared" si="2"/>
        <v>0</v>
      </c>
      <c r="L19" s="176" t="s">
        <v>236</v>
      </c>
    </row>
    <row r="20" spans="1:13" s="106" customFormat="1">
      <c r="A20" s="261"/>
      <c r="B20" s="261"/>
      <c r="C20" s="104" t="s">
        <v>22</v>
      </c>
      <c r="D20" s="105">
        <f>SUM(D21:D25)</f>
        <v>0</v>
      </c>
      <c r="E20" s="105">
        <f t="shared" ref="E20:F20" si="7">SUM(E21:E25)</f>
        <v>0</v>
      </c>
      <c r="F20" s="105">
        <f t="shared" si="7"/>
        <v>0</v>
      </c>
      <c r="G20" s="105">
        <f t="shared" si="2"/>
        <v>0</v>
      </c>
      <c r="J20" s="178"/>
      <c r="L20" s="178">
        <f>K9-E13</f>
        <v>0</v>
      </c>
    </row>
    <row r="21" spans="1:13">
      <c r="A21" s="261"/>
      <c r="B21" s="261"/>
      <c r="C21" s="90" t="s">
        <v>158</v>
      </c>
      <c r="D21" s="91">
        <f t="shared" ref="D21:F25" si="8">D75</f>
        <v>0</v>
      </c>
      <c r="E21" s="275">
        <f t="shared" si="8"/>
        <v>0</v>
      </c>
      <c r="F21" s="275">
        <f t="shared" si="8"/>
        <v>0</v>
      </c>
      <c r="G21" s="105">
        <f t="shared" si="2"/>
        <v>0</v>
      </c>
    </row>
    <row r="22" spans="1:13">
      <c r="A22" s="261"/>
      <c r="B22" s="261"/>
      <c r="C22" s="90" t="s">
        <v>159</v>
      </c>
      <c r="D22" s="91">
        <f t="shared" si="8"/>
        <v>0</v>
      </c>
      <c r="E22" s="275">
        <f t="shared" si="8"/>
        <v>0</v>
      </c>
      <c r="F22" s="275">
        <f t="shared" si="8"/>
        <v>0</v>
      </c>
      <c r="G22" s="105">
        <f t="shared" si="2"/>
        <v>0</v>
      </c>
    </row>
    <row r="23" spans="1:13">
      <c r="A23" s="261"/>
      <c r="B23" s="261"/>
      <c r="C23" s="90" t="s">
        <v>15</v>
      </c>
      <c r="D23" s="91">
        <f t="shared" si="8"/>
        <v>0</v>
      </c>
      <c r="E23" s="275">
        <f t="shared" si="8"/>
        <v>0</v>
      </c>
      <c r="F23" s="275">
        <f t="shared" si="8"/>
        <v>0</v>
      </c>
      <c r="G23" s="105">
        <f t="shared" si="2"/>
        <v>0</v>
      </c>
      <c r="J23" s="98">
        <f>E23+E29+E35+E41+E69+E85</f>
        <v>23102.501999999997</v>
      </c>
    </row>
    <row r="24" spans="1:13">
      <c r="A24" s="261"/>
      <c r="B24" s="261"/>
      <c r="C24" s="90" t="s">
        <v>160</v>
      </c>
      <c r="D24" s="91">
        <f t="shared" si="8"/>
        <v>0</v>
      </c>
      <c r="E24" s="275">
        <f t="shared" si="8"/>
        <v>0</v>
      </c>
      <c r="F24" s="275">
        <f t="shared" si="8"/>
        <v>0</v>
      </c>
      <c r="G24" s="105">
        <f t="shared" si="2"/>
        <v>0</v>
      </c>
    </row>
    <row r="25" spans="1:13">
      <c r="A25" s="261"/>
      <c r="B25" s="261"/>
      <c r="C25" s="90" t="s">
        <v>161</v>
      </c>
      <c r="D25" s="91">
        <f t="shared" si="8"/>
        <v>0</v>
      </c>
      <c r="E25" s="275">
        <f t="shared" si="8"/>
        <v>0</v>
      </c>
      <c r="F25" s="275">
        <f t="shared" si="8"/>
        <v>0</v>
      </c>
      <c r="G25" s="105">
        <f t="shared" si="2"/>
        <v>0</v>
      </c>
      <c r="J25" s="98"/>
    </row>
    <row r="26" spans="1:13" s="106" customFormat="1">
      <c r="A26" s="261"/>
      <c r="B26" s="261"/>
      <c r="C26" s="104" t="s">
        <v>112</v>
      </c>
      <c r="D26" s="105">
        <f>SUM(D27:D31)</f>
        <v>323.26</v>
      </c>
      <c r="E26" s="105">
        <f t="shared" ref="E26:F26" si="9">SUM(E27:E31)</f>
        <v>323.26</v>
      </c>
      <c r="F26" s="105">
        <f t="shared" si="9"/>
        <v>323.26</v>
      </c>
      <c r="G26" s="105">
        <f t="shared" si="2"/>
        <v>969.78</v>
      </c>
      <c r="J26" s="178"/>
    </row>
    <row r="27" spans="1:13">
      <c r="A27" s="261"/>
      <c r="B27" s="261"/>
      <c r="C27" s="90" t="s">
        <v>158</v>
      </c>
      <c r="D27" s="91">
        <f>D53</f>
        <v>0</v>
      </c>
      <c r="E27" s="275">
        <f t="shared" ref="E27:F27" si="10">E53</f>
        <v>0</v>
      </c>
      <c r="F27" s="275">
        <f t="shared" si="10"/>
        <v>0</v>
      </c>
      <c r="G27" s="105">
        <f t="shared" si="2"/>
        <v>0</v>
      </c>
      <c r="J27" s="98"/>
    </row>
    <row r="28" spans="1:13">
      <c r="A28" s="261"/>
      <c r="B28" s="261"/>
      <c r="C28" s="90" t="s">
        <v>159</v>
      </c>
      <c r="D28" s="91">
        <f t="shared" ref="D28:F28" si="11">D54</f>
        <v>0</v>
      </c>
      <c r="E28" s="275">
        <f t="shared" si="11"/>
        <v>0</v>
      </c>
      <c r="F28" s="275">
        <f t="shared" si="11"/>
        <v>0</v>
      </c>
      <c r="G28" s="105">
        <f t="shared" si="2"/>
        <v>0</v>
      </c>
      <c r="J28" s="98"/>
    </row>
    <row r="29" spans="1:13">
      <c r="A29" s="261"/>
      <c r="B29" s="261"/>
      <c r="C29" s="90" t="s">
        <v>15</v>
      </c>
      <c r="D29" s="91">
        <f>D55</f>
        <v>323.26</v>
      </c>
      <c r="E29" s="275">
        <f t="shared" ref="E29:F29" si="12">E55</f>
        <v>323.26</v>
      </c>
      <c r="F29" s="275">
        <f t="shared" si="12"/>
        <v>323.26</v>
      </c>
      <c r="G29" s="105">
        <f t="shared" si="2"/>
        <v>969.78</v>
      </c>
    </row>
    <row r="30" spans="1:13">
      <c r="A30" s="261"/>
      <c r="B30" s="261"/>
      <c r="C30" s="90" t="s">
        <v>160</v>
      </c>
      <c r="D30" s="91">
        <f>D56</f>
        <v>0</v>
      </c>
      <c r="E30" s="275">
        <f t="shared" ref="E30:F30" si="13">E56</f>
        <v>0</v>
      </c>
      <c r="F30" s="275">
        <f t="shared" si="13"/>
        <v>0</v>
      </c>
      <c r="G30" s="105">
        <f t="shared" si="2"/>
        <v>0</v>
      </c>
      <c r="M30" s="98"/>
    </row>
    <row r="31" spans="1:13">
      <c r="A31" s="261"/>
      <c r="B31" s="261"/>
      <c r="C31" s="90" t="s">
        <v>161</v>
      </c>
      <c r="D31" s="91">
        <f t="shared" ref="D31:F31" si="14">D57</f>
        <v>0</v>
      </c>
      <c r="E31" s="275">
        <f t="shared" si="14"/>
        <v>0</v>
      </c>
      <c r="F31" s="275">
        <f t="shared" si="14"/>
        <v>0</v>
      </c>
      <c r="G31" s="105">
        <f t="shared" si="2"/>
        <v>0</v>
      </c>
      <c r="J31" s="98"/>
    </row>
    <row r="32" spans="1:13" s="106" customFormat="1">
      <c r="A32" s="261"/>
      <c r="B32" s="261"/>
      <c r="C32" s="104" t="s">
        <v>220</v>
      </c>
      <c r="D32" s="105">
        <f>SUM(D33:D37)</f>
        <v>0</v>
      </c>
      <c r="E32" s="276">
        <f>SUM(E33:E37)</f>
        <v>0</v>
      </c>
      <c r="F32" s="276">
        <f>SUM(F33:F37)</f>
        <v>0</v>
      </c>
      <c r="G32" s="105">
        <f t="shared" si="2"/>
        <v>0</v>
      </c>
    </row>
    <row r="33" spans="1:16">
      <c r="A33" s="261"/>
      <c r="B33" s="261"/>
      <c r="C33" s="90" t="s">
        <v>158</v>
      </c>
      <c r="D33" s="91">
        <f>D47+D67+D83</f>
        <v>0</v>
      </c>
      <c r="E33" s="275">
        <f>E47+E67+E83</f>
        <v>0</v>
      </c>
      <c r="F33" s="275">
        <f>F47+F67+F83</f>
        <v>0</v>
      </c>
      <c r="G33" s="105">
        <f t="shared" si="2"/>
        <v>0</v>
      </c>
      <c r="K33" s="177"/>
      <c r="L33" s="98"/>
      <c r="N33" s="98"/>
      <c r="P33" s="98"/>
    </row>
    <row r="34" spans="1:16">
      <c r="A34" s="261"/>
      <c r="B34" s="261"/>
      <c r="C34" s="90" t="s">
        <v>159</v>
      </c>
      <c r="D34" s="91">
        <v>0</v>
      </c>
      <c r="E34" s="275">
        <v>0</v>
      </c>
      <c r="F34" s="275">
        <v>0</v>
      </c>
      <c r="G34" s="105">
        <f t="shared" si="2"/>
        <v>0</v>
      </c>
    </row>
    <row r="35" spans="1:16">
      <c r="A35" s="261"/>
      <c r="B35" s="261"/>
      <c r="C35" s="90" t="s">
        <v>15</v>
      </c>
      <c r="D35" s="91">
        <f>D61</f>
        <v>0</v>
      </c>
      <c r="E35" s="275">
        <f t="shared" ref="E35:F35" si="15">E61</f>
        <v>0</v>
      </c>
      <c r="F35" s="275">
        <f t="shared" si="15"/>
        <v>0</v>
      </c>
      <c r="G35" s="105">
        <f t="shared" si="2"/>
        <v>0</v>
      </c>
    </row>
    <row r="36" spans="1:16">
      <c r="A36" s="261"/>
      <c r="B36" s="261"/>
      <c r="C36" s="90" t="s">
        <v>160</v>
      </c>
      <c r="D36" s="91">
        <v>0</v>
      </c>
      <c r="E36" s="275">
        <f t="shared" ref="E36:F36" si="16">E50+E70+E86</f>
        <v>0</v>
      </c>
      <c r="F36" s="275">
        <f t="shared" si="16"/>
        <v>0</v>
      </c>
      <c r="G36" s="105">
        <f t="shared" si="2"/>
        <v>0</v>
      </c>
      <c r="N36" s="98"/>
    </row>
    <row r="37" spans="1:16">
      <c r="A37" s="261"/>
      <c r="B37" s="261"/>
      <c r="C37" s="90" t="s">
        <v>161</v>
      </c>
      <c r="D37" s="91">
        <f t="shared" ref="D37:F37" si="17">D51+D71+D87</f>
        <v>0</v>
      </c>
      <c r="E37" s="275">
        <f t="shared" si="17"/>
        <v>0</v>
      </c>
      <c r="F37" s="275">
        <f t="shared" si="17"/>
        <v>0</v>
      </c>
      <c r="G37" s="105">
        <f t="shared" si="2"/>
        <v>0</v>
      </c>
    </row>
    <row r="38" spans="1:16" s="106" customFormat="1">
      <c r="A38" s="261"/>
      <c r="B38" s="261"/>
      <c r="C38" s="104" t="s">
        <v>86</v>
      </c>
      <c r="D38" s="105">
        <f>D39+D40+D41+D42</f>
        <v>41021.138999999996</v>
      </c>
      <c r="E38" s="276">
        <f t="shared" ref="E38:F38" si="18">E39+E40+E41+E42</f>
        <v>22782.241999999998</v>
      </c>
      <c r="F38" s="276">
        <f t="shared" si="18"/>
        <v>22782.241999999998</v>
      </c>
      <c r="G38" s="105">
        <f t="shared" ref="G38:G43" si="19">SUM(D38:F38)</f>
        <v>86585.622999999992</v>
      </c>
    </row>
    <row r="39" spans="1:16" s="146" customFormat="1">
      <c r="A39" s="261"/>
      <c r="B39" s="261"/>
      <c r="C39" s="90" t="s">
        <v>158</v>
      </c>
      <c r="D39" s="91">
        <v>0</v>
      </c>
      <c r="E39" s="275">
        <v>0</v>
      </c>
      <c r="F39" s="275">
        <v>0</v>
      </c>
      <c r="G39" s="105">
        <f t="shared" si="19"/>
        <v>0</v>
      </c>
    </row>
    <row r="40" spans="1:16" s="146" customFormat="1">
      <c r="A40" s="261"/>
      <c r="B40" s="261"/>
      <c r="C40" s="90" t="s">
        <v>159</v>
      </c>
      <c r="D40" s="91">
        <f>D48</f>
        <v>413</v>
      </c>
      <c r="E40" s="275">
        <f t="shared" ref="E40:F40" si="20">E48</f>
        <v>413</v>
      </c>
      <c r="F40" s="275">
        <f t="shared" si="20"/>
        <v>413</v>
      </c>
      <c r="G40" s="105">
        <f t="shared" si="19"/>
        <v>1239</v>
      </c>
    </row>
    <row r="41" spans="1:16" s="146" customFormat="1">
      <c r="A41" s="261"/>
      <c r="B41" s="261"/>
      <c r="C41" s="90" t="s">
        <v>15</v>
      </c>
      <c r="D41" s="91">
        <f>D49+D69+D85</f>
        <v>23886.422999999999</v>
      </c>
      <c r="E41" s="275">
        <f>E49+E69+E85</f>
        <v>22369.241999999998</v>
      </c>
      <c r="F41" s="275">
        <f>F49+F69+F85</f>
        <v>22369.241999999998</v>
      </c>
      <c r="G41" s="105">
        <f t="shared" si="19"/>
        <v>68624.906999999992</v>
      </c>
      <c r="K41" s="98"/>
    </row>
    <row r="42" spans="1:16" s="146" customFormat="1">
      <c r="A42" s="261"/>
      <c r="B42" s="261"/>
      <c r="C42" s="90" t="s">
        <v>160</v>
      </c>
      <c r="D42" s="91">
        <f>D50</f>
        <v>16721.716</v>
      </c>
      <c r="E42" s="275">
        <f t="shared" ref="E42:F42" si="21">E50</f>
        <v>0</v>
      </c>
      <c r="F42" s="275">
        <f t="shared" si="21"/>
        <v>0</v>
      </c>
      <c r="G42" s="105">
        <f t="shared" si="19"/>
        <v>16721.716</v>
      </c>
    </row>
    <row r="43" spans="1:16" s="146" customFormat="1">
      <c r="A43" s="262"/>
      <c r="B43" s="262"/>
      <c r="C43" s="90" t="s">
        <v>161</v>
      </c>
      <c r="D43" s="91">
        <v>0</v>
      </c>
      <c r="E43" s="275">
        <v>0</v>
      </c>
      <c r="F43" s="275">
        <v>0</v>
      </c>
      <c r="G43" s="105">
        <f t="shared" si="19"/>
        <v>0</v>
      </c>
    </row>
    <row r="44" spans="1:16" ht="15.75" customHeight="1">
      <c r="A44" s="260" t="s">
        <v>3</v>
      </c>
      <c r="B44" s="260" t="s">
        <v>37</v>
      </c>
      <c r="C44" s="104" t="s">
        <v>14</v>
      </c>
      <c r="D44" s="105">
        <f>D46+D52+D58</f>
        <v>40540.629000000001</v>
      </c>
      <c r="E44" s="276">
        <f>E46+E52+E58</f>
        <v>22695.501999999997</v>
      </c>
      <c r="F44" s="276">
        <f t="shared" ref="E44:F44" si="22">F46+F52+F58</f>
        <v>22695.501999999997</v>
      </c>
      <c r="G44" s="105">
        <f t="shared" si="2"/>
        <v>85931.632999999987</v>
      </c>
    </row>
    <row r="45" spans="1:16">
      <c r="A45" s="261"/>
      <c r="B45" s="261"/>
      <c r="C45" s="90" t="s">
        <v>5</v>
      </c>
      <c r="D45" s="91"/>
      <c r="E45" s="275"/>
      <c r="F45" s="276"/>
      <c r="G45" s="105"/>
    </row>
    <row r="46" spans="1:16">
      <c r="A46" s="261"/>
      <c r="B46" s="261"/>
      <c r="C46" s="104" t="s">
        <v>86</v>
      </c>
      <c r="D46" s="105">
        <f>SUM(D47:D51)</f>
        <v>40217.368999999999</v>
      </c>
      <c r="E46" s="276">
        <f t="shared" ref="E46:F46" si="23">SUM(E47:E51)</f>
        <v>22372.241999999998</v>
      </c>
      <c r="F46" s="105">
        <f t="shared" si="23"/>
        <v>22372.241999999998</v>
      </c>
      <c r="G46" s="105">
        <f t="shared" ref="G46:G51" si="24">SUM(D46:F46)</f>
        <v>84961.853000000003</v>
      </c>
    </row>
    <row r="47" spans="1:16">
      <c r="A47" s="261"/>
      <c r="B47" s="261"/>
      <c r="C47" s="90" t="s">
        <v>158</v>
      </c>
      <c r="D47" s="91">
        <v>0</v>
      </c>
      <c r="E47" s="275">
        <v>0</v>
      </c>
      <c r="F47" s="275">
        <v>0</v>
      </c>
      <c r="G47" s="105">
        <f t="shared" si="24"/>
        <v>0</v>
      </c>
    </row>
    <row r="48" spans="1:16">
      <c r="A48" s="261"/>
      <c r="B48" s="261"/>
      <c r="C48" s="90" t="s">
        <v>159</v>
      </c>
      <c r="D48" s="91">
        <v>413</v>
      </c>
      <c r="E48" s="275">
        <v>413</v>
      </c>
      <c r="F48" s="275">
        <v>413</v>
      </c>
      <c r="G48" s="105">
        <f t="shared" si="24"/>
        <v>1239</v>
      </c>
    </row>
    <row r="49" spans="1:9">
      <c r="A49" s="261"/>
      <c r="B49" s="261"/>
      <c r="C49" s="90" t="s">
        <v>15</v>
      </c>
      <c r="D49" s="91">
        <v>23082.652999999998</v>
      </c>
      <c r="E49" s="275">
        <f>21959.242</f>
        <v>21959.241999999998</v>
      </c>
      <c r="F49" s="275">
        <f>21959.242</f>
        <v>21959.241999999998</v>
      </c>
      <c r="G49" s="105">
        <f t="shared" si="24"/>
        <v>67001.136999999988</v>
      </c>
    </row>
    <row r="50" spans="1:9">
      <c r="A50" s="261"/>
      <c r="B50" s="261"/>
      <c r="C50" s="90" t="s">
        <v>162</v>
      </c>
      <c r="D50" s="91">
        <v>16721.716</v>
      </c>
      <c r="E50" s="275">
        <v>0</v>
      </c>
      <c r="F50" s="275">
        <v>0</v>
      </c>
      <c r="G50" s="105">
        <f t="shared" si="24"/>
        <v>16721.716</v>
      </c>
    </row>
    <row r="51" spans="1:9">
      <c r="A51" s="261"/>
      <c r="B51" s="261"/>
      <c r="C51" s="90" t="s">
        <v>161</v>
      </c>
      <c r="D51" s="91">
        <v>0</v>
      </c>
      <c r="E51" s="275">
        <v>0</v>
      </c>
      <c r="F51" s="275">
        <v>0</v>
      </c>
      <c r="G51" s="105">
        <f t="shared" si="24"/>
        <v>0</v>
      </c>
    </row>
    <row r="52" spans="1:9">
      <c r="A52" s="261"/>
      <c r="B52" s="261"/>
      <c r="C52" s="104" t="s">
        <v>112</v>
      </c>
      <c r="D52" s="105">
        <f>SUM(D53:D57)</f>
        <v>323.26</v>
      </c>
      <c r="E52" s="105">
        <f t="shared" ref="E52:F52" si="25">SUM(E53:E57)</f>
        <v>323.26</v>
      </c>
      <c r="F52" s="105">
        <f t="shared" si="25"/>
        <v>323.26</v>
      </c>
      <c r="G52" s="105">
        <f t="shared" ref="G52:G64" si="26">SUM(D52:F52)</f>
        <v>969.78</v>
      </c>
    </row>
    <row r="53" spans="1:9">
      <c r="A53" s="261"/>
      <c r="B53" s="261"/>
      <c r="C53" s="90" t="s">
        <v>158</v>
      </c>
      <c r="D53" s="91">
        <v>0</v>
      </c>
      <c r="E53" s="275">
        <v>0</v>
      </c>
      <c r="F53" s="275">
        <v>0</v>
      </c>
      <c r="G53" s="105">
        <f t="shared" si="26"/>
        <v>0</v>
      </c>
    </row>
    <row r="54" spans="1:9">
      <c r="A54" s="261"/>
      <c r="B54" s="261"/>
      <c r="C54" s="90" t="s">
        <v>159</v>
      </c>
      <c r="D54" s="91">
        <v>0</v>
      </c>
      <c r="E54" s="275">
        <v>0</v>
      </c>
      <c r="F54" s="275">
        <v>0</v>
      </c>
      <c r="G54" s="105">
        <f t="shared" si="26"/>
        <v>0</v>
      </c>
      <c r="I54" s="98"/>
    </row>
    <row r="55" spans="1:9">
      <c r="A55" s="261"/>
      <c r="B55" s="261"/>
      <c r="C55" s="90" t="s">
        <v>15</v>
      </c>
      <c r="D55" s="91">
        <v>323.26</v>
      </c>
      <c r="E55" s="275">
        <v>323.26</v>
      </c>
      <c r="F55" s="275">
        <v>323.26</v>
      </c>
      <c r="G55" s="105">
        <f t="shared" si="26"/>
        <v>969.78</v>
      </c>
    </row>
    <row r="56" spans="1:9">
      <c r="A56" s="261"/>
      <c r="B56" s="261"/>
      <c r="C56" s="90" t="s">
        <v>162</v>
      </c>
      <c r="D56" s="91">
        <v>0</v>
      </c>
      <c r="E56" s="275">
        <v>0</v>
      </c>
      <c r="F56" s="275">
        <v>0</v>
      </c>
      <c r="G56" s="105">
        <f t="shared" si="26"/>
        <v>0</v>
      </c>
    </row>
    <row r="57" spans="1:9">
      <c r="A57" s="261"/>
      <c r="B57" s="261"/>
      <c r="C57" s="90" t="s">
        <v>161</v>
      </c>
      <c r="D57" s="91">
        <v>0</v>
      </c>
      <c r="E57" s="275">
        <v>0</v>
      </c>
      <c r="F57" s="275">
        <v>0</v>
      </c>
      <c r="G57" s="105">
        <f t="shared" si="26"/>
        <v>0</v>
      </c>
    </row>
    <row r="58" spans="1:9" s="146" customFormat="1">
      <c r="A58" s="261"/>
      <c r="B58" s="261"/>
      <c r="C58" s="104" t="s">
        <v>220</v>
      </c>
      <c r="D58" s="105">
        <f>SUM(D59:D63)</f>
        <v>0</v>
      </c>
      <c r="E58" s="105">
        <f t="shared" ref="E58:F58" si="27">SUM(E59:E63)</f>
        <v>0</v>
      </c>
      <c r="F58" s="105">
        <f t="shared" si="27"/>
        <v>0</v>
      </c>
      <c r="G58" s="105">
        <f t="shared" ref="G58:G63" si="28">SUM(D58:F58)</f>
        <v>0</v>
      </c>
    </row>
    <row r="59" spans="1:9" s="146" customFormat="1">
      <c r="A59" s="261"/>
      <c r="B59" s="261"/>
      <c r="C59" s="90" t="s">
        <v>158</v>
      </c>
      <c r="D59" s="91">
        <v>0</v>
      </c>
      <c r="E59" s="275">
        <v>0</v>
      </c>
      <c r="F59" s="275">
        <v>0</v>
      </c>
      <c r="G59" s="105">
        <f t="shared" si="28"/>
        <v>0</v>
      </c>
    </row>
    <row r="60" spans="1:9" s="146" customFormat="1">
      <c r="A60" s="261"/>
      <c r="B60" s="261"/>
      <c r="C60" s="90" t="s">
        <v>159</v>
      </c>
      <c r="D60" s="91">
        <v>0</v>
      </c>
      <c r="E60" s="275">
        <v>0</v>
      </c>
      <c r="F60" s="275">
        <v>0</v>
      </c>
      <c r="G60" s="105">
        <f t="shared" si="28"/>
        <v>0</v>
      </c>
    </row>
    <row r="61" spans="1:9" s="146" customFormat="1">
      <c r="A61" s="261"/>
      <c r="B61" s="261"/>
      <c r="C61" s="90" t="s">
        <v>15</v>
      </c>
      <c r="D61" s="91">
        <v>0</v>
      </c>
      <c r="E61" s="275">
        <v>0</v>
      </c>
      <c r="F61" s="275">
        <v>0</v>
      </c>
      <c r="G61" s="105">
        <f t="shared" si="28"/>
        <v>0</v>
      </c>
    </row>
    <row r="62" spans="1:9" s="146" customFormat="1">
      <c r="A62" s="261"/>
      <c r="B62" s="261"/>
      <c r="C62" s="90" t="s">
        <v>162</v>
      </c>
      <c r="D62" s="91">
        <v>0</v>
      </c>
      <c r="E62" s="275">
        <v>0</v>
      </c>
      <c r="F62" s="275">
        <v>0</v>
      </c>
      <c r="G62" s="105">
        <f t="shared" si="28"/>
        <v>0</v>
      </c>
    </row>
    <row r="63" spans="1:9" s="146" customFormat="1">
      <c r="A63" s="262"/>
      <c r="B63" s="262"/>
      <c r="C63" s="90" t="s">
        <v>161</v>
      </c>
      <c r="D63" s="91">
        <v>0</v>
      </c>
      <c r="E63" s="275">
        <v>0</v>
      </c>
      <c r="F63" s="275">
        <v>0</v>
      </c>
      <c r="G63" s="105">
        <f t="shared" si="28"/>
        <v>0</v>
      </c>
    </row>
    <row r="64" spans="1:9" ht="15.75" customHeight="1">
      <c r="A64" s="260" t="s">
        <v>24</v>
      </c>
      <c r="B64" s="260" t="s">
        <v>39</v>
      </c>
      <c r="C64" s="104" t="s">
        <v>14</v>
      </c>
      <c r="D64" s="105">
        <f>D66</f>
        <v>793.77</v>
      </c>
      <c r="E64" s="276">
        <f>E66</f>
        <v>400</v>
      </c>
      <c r="F64" s="276">
        <f>F66</f>
        <v>400</v>
      </c>
      <c r="G64" s="105">
        <f t="shared" si="26"/>
        <v>1593.77</v>
      </c>
    </row>
    <row r="65" spans="1:7">
      <c r="A65" s="261"/>
      <c r="B65" s="261"/>
      <c r="C65" s="90" t="s">
        <v>5</v>
      </c>
      <c r="D65" s="91"/>
      <c r="E65" s="275"/>
      <c r="F65" s="276"/>
      <c r="G65" s="105"/>
    </row>
    <row r="66" spans="1:7">
      <c r="A66" s="261"/>
      <c r="B66" s="261"/>
      <c r="C66" s="104" t="s">
        <v>86</v>
      </c>
      <c r="D66" s="105">
        <f>SUM(D67:D71)</f>
        <v>793.77</v>
      </c>
      <c r="E66" s="105">
        <f t="shared" ref="E66:F66" si="29">SUM(E67:E71)</f>
        <v>400</v>
      </c>
      <c r="F66" s="105">
        <f t="shared" si="29"/>
        <v>400</v>
      </c>
      <c r="G66" s="105">
        <f t="shared" ref="G66:G72" si="30">SUM(D66:F66)</f>
        <v>1593.77</v>
      </c>
    </row>
    <row r="67" spans="1:7">
      <c r="A67" s="261"/>
      <c r="B67" s="261"/>
      <c r="C67" s="90" t="s">
        <v>158</v>
      </c>
      <c r="D67" s="91">
        <v>0</v>
      </c>
      <c r="E67" s="275">
        <v>0</v>
      </c>
      <c r="F67" s="275">
        <v>0</v>
      </c>
      <c r="G67" s="105">
        <f t="shared" si="30"/>
        <v>0</v>
      </c>
    </row>
    <row r="68" spans="1:7">
      <c r="A68" s="261"/>
      <c r="B68" s="261"/>
      <c r="C68" s="90" t="s">
        <v>159</v>
      </c>
      <c r="D68" s="91">
        <v>0</v>
      </c>
      <c r="E68" s="275">
        <v>0</v>
      </c>
      <c r="F68" s="275">
        <v>0</v>
      </c>
      <c r="G68" s="105">
        <f t="shared" si="30"/>
        <v>0</v>
      </c>
    </row>
    <row r="69" spans="1:7">
      <c r="A69" s="261"/>
      <c r="B69" s="261"/>
      <c r="C69" s="90" t="s">
        <v>15</v>
      </c>
      <c r="D69" s="91">
        <v>793.77</v>
      </c>
      <c r="E69" s="275">
        <v>400</v>
      </c>
      <c r="F69" s="275">
        <v>400</v>
      </c>
      <c r="G69" s="105">
        <f t="shared" si="30"/>
        <v>1593.77</v>
      </c>
    </row>
    <row r="70" spans="1:7">
      <c r="A70" s="261"/>
      <c r="B70" s="261"/>
      <c r="C70" s="90" t="s">
        <v>162</v>
      </c>
      <c r="D70" s="91">
        <v>0</v>
      </c>
      <c r="E70" s="275">
        <v>0</v>
      </c>
      <c r="F70" s="275">
        <v>0</v>
      </c>
      <c r="G70" s="105">
        <f t="shared" si="30"/>
        <v>0</v>
      </c>
    </row>
    <row r="71" spans="1:7">
      <c r="A71" s="262"/>
      <c r="B71" s="262"/>
      <c r="C71" s="90" t="s">
        <v>161</v>
      </c>
      <c r="D71" s="91">
        <v>0</v>
      </c>
      <c r="E71" s="275">
        <v>0</v>
      </c>
      <c r="F71" s="275">
        <v>0</v>
      </c>
      <c r="G71" s="105">
        <f t="shared" si="30"/>
        <v>0</v>
      </c>
    </row>
    <row r="72" spans="1:7">
      <c r="A72" s="258" t="s">
        <v>33</v>
      </c>
      <c r="B72" s="258" t="s">
        <v>35</v>
      </c>
      <c r="C72" s="104" t="s">
        <v>14</v>
      </c>
      <c r="D72" s="105">
        <f>D74</f>
        <v>0</v>
      </c>
      <c r="E72" s="276">
        <f>E74</f>
        <v>0</v>
      </c>
      <c r="F72" s="276">
        <f>E72</f>
        <v>0</v>
      </c>
      <c r="G72" s="105">
        <f t="shared" si="30"/>
        <v>0</v>
      </c>
    </row>
    <row r="73" spans="1:7">
      <c r="A73" s="258"/>
      <c r="B73" s="258"/>
      <c r="C73" s="90" t="s">
        <v>5</v>
      </c>
      <c r="D73" s="91"/>
      <c r="E73" s="275"/>
      <c r="F73" s="276"/>
      <c r="G73" s="105"/>
    </row>
    <row r="74" spans="1:7">
      <c r="A74" s="258"/>
      <c r="B74" s="258"/>
      <c r="C74" s="104" t="s">
        <v>22</v>
      </c>
      <c r="D74" s="105">
        <f>SUM(D75:D79)</f>
        <v>0</v>
      </c>
      <c r="E74" s="105">
        <f t="shared" ref="E74:F74" si="31">SUM(E75:E79)</f>
        <v>0</v>
      </c>
      <c r="F74" s="105">
        <f t="shared" si="31"/>
        <v>0</v>
      </c>
      <c r="G74" s="105">
        <f t="shared" ref="G74:G80" si="32">SUM(D74:F74)</f>
        <v>0</v>
      </c>
    </row>
    <row r="75" spans="1:7">
      <c r="A75" s="258"/>
      <c r="B75" s="258"/>
      <c r="C75" s="90" t="s">
        <v>158</v>
      </c>
      <c r="D75" s="91">
        <v>0</v>
      </c>
      <c r="E75" s="275">
        <v>0</v>
      </c>
      <c r="F75" s="275">
        <v>0</v>
      </c>
      <c r="G75" s="105">
        <f t="shared" si="32"/>
        <v>0</v>
      </c>
    </row>
    <row r="76" spans="1:7">
      <c r="A76" s="258"/>
      <c r="B76" s="258"/>
      <c r="C76" s="90" t="s">
        <v>159</v>
      </c>
      <c r="D76" s="91">
        <v>0</v>
      </c>
      <c r="E76" s="275">
        <v>0</v>
      </c>
      <c r="F76" s="275">
        <v>0</v>
      </c>
      <c r="G76" s="105">
        <f t="shared" si="32"/>
        <v>0</v>
      </c>
    </row>
    <row r="77" spans="1:7">
      <c r="A77" s="258"/>
      <c r="B77" s="258"/>
      <c r="C77" s="90" t="s">
        <v>15</v>
      </c>
      <c r="D77" s="91">
        <v>0</v>
      </c>
      <c r="E77" s="275">
        <v>0</v>
      </c>
      <c r="F77" s="275">
        <v>0</v>
      </c>
      <c r="G77" s="105">
        <f t="shared" si="32"/>
        <v>0</v>
      </c>
    </row>
    <row r="78" spans="1:7">
      <c r="A78" s="258"/>
      <c r="B78" s="258"/>
      <c r="C78" s="90" t="s">
        <v>162</v>
      </c>
      <c r="D78" s="91">
        <v>0</v>
      </c>
      <c r="E78" s="275">
        <v>0</v>
      </c>
      <c r="F78" s="275">
        <v>0</v>
      </c>
      <c r="G78" s="105">
        <f t="shared" si="32"/>
        <v>0</v>
      </c>
    </row>
    <row r="79" spans="1:7">
      <c r="A79" s="258"/>
      <c r="B79" s="258"/>
      <c r="C79" s="90" t="s">
        <v>161</v>
      </c>
      <c r="D79" s="91">
        <v>0</v>
      </c>
      <c r="E79" s="275">
        <v>0</v>
      </c>
      <c r="F79" s="275">
        <v>0</v>
      </c>
      <c r="G79" s="105">
        <f t="shared" si="32"/>
        <v>0</v>
      </c>
    </row>
    <row r="80" spans="1:7">
      <c r="A80" s="258" t="s">
        <v>34</v>
      </c>
      <c r="B80" s="258" t="s">
        <v>36</v>
      </c>
      <c r="C80" s="104" t="s">
        <v>14</v>
      </c>
      <c r="D80" s="105">
        <f>D82</f>
        <v>10</v>
      </c>
      <c r="E80" s="276">
        <f t="shared" ref="E80:F80" si="33">E82</f>
        <v>10</v>
      </c>
      <c r="F80" s="276">
        <f t="shared" si="33"/>
        <v>10</v>
      </c>
      <c r="G80" s="105">
        <f t="shared" si="32"/>
        <v>30</v>
      </c>
    </row>
    <row r="81" spans="1:31">
      <c r="A81" s="258"/>
      <c r="B81" s="258"/>
      <c r="C81" s="90" t="s">
        <v>5</v>
      </c>
      <c r="D81" s="91"/>
      <c r="E81" s="275"/>
      <c r="F81" s="276"/>
      <c r="G81" s="105"/>
    </row>
    <row r="82" spans="1:31">
      <c r="A82" s="258"/>
      <c r="B82" s="258"/>
      <c r="C82" s="104" t="s">
        <v>86</v>
      </c>
      <c r="D82" s="105">
        <f>SUM(D83:D87)</f>
        <v>10</v>
      </c>
      <c r="E82" s="105">
        <f t="shared" ref="E82:F82" si="34">SUM(E83:E87)</f>
        <v>10</v>
      </c>
      <c r="F82" s="105">
        <f t="shared" si="34"/>
        <v>10</v>
      </c>
      <c r="G82" s="105">
        <f t="shared" ref="G82:G87" si="35">SUM(D82:F82)</f>
        <v>30</v>
      </c>
    </row>
    <row r="83" spans="1:31">
      <c r="A83" s="258"/>
      <c r="B83" s="258"/>
      <c r="C83" s="90" t="s">
        <v>158</v>
      </c>
      <c r="D83" s="91">
        <v>0</v>
      </c>
      <c r="E83" s="275">
        <v>0</v>
      </c>
      <c r="F83" s="275">
        <v>0</v>
      </c>
      <c r="G83" s="105">
        <f t="shared" si="35"/>
        <v>0</v>
      </c>
    </row>
    <row r="84" spans="1:31">
      <c r="A84" s="258"/>
      <c r="B84" s="258"/>
      <c r="C84" s="90" t="s">
        <v>159</v>
      </c>
      <c r="D84" s="91">
        <v>0</v>
      </c>
      <c r="E84" s="275">
        <v>0</v>
      </c>
      <c r="F84" s="275">
        <v>0</v>
      </c>
      <c r="G84" s="105">
        <f t="shared" si="35"/>
        <v>0</v>
      </c>
    </row>
    <row r="85" spans="1:31">
      <c r="A85" s="258"/>
      <c r="B85" s="258"/>
      <c r="C85" s="90" t="s">
        <v>15</v>
      </c>
      <c r="D85" s="91">
        <v>10</v>
      </c>
      <c r="E85" s="275">
        <v>10</v>
      </c>
      <c r="F85" s="275">
        <v>10</v>
      </c>
      <c r="G85" s="105">
        <f t="shared" si="35"/>
        <v>30</v>
      </c>
    </row>
    <row r="86" spans="1:31">
      <c r="A86" s="258"/>
      <c r="B86" s="258"/>
      <c r="C86" s="90" t="s">
        <v>162</v>
      </c>
      <c r="D86" s="91">
        <v>0</v>
      </c>
      <c r="E86" s="275">
        <v>0</v>
      </c>
      <c r="F86" s="275">
        <v>0</v>
      </c>
      <c r="G86" s="105">
        <f t="shared" si="35"/>
        <v>0</v>
      </c>
    </row>
    <row r="87" spans="1:31">
      <c r="A87" s="258"/>
      <c r="B87" s="258"/>
      <c r="C87" s="90" t="s">
        <v>161</v>
      </c>
      <c r="D87" s="91">
        <v>0</v>
      </c>
      <c r="E87" s="275">
        <v>0</v>
      </c>
      <c r="F87" s="275">
        <v>0</v>
      </c>
      <c r="G87" s="105">
        <f t="shared" si="35"/>
        <v>0</v>
      </c>
    </row>
    <row r="88" spans="1:31">
      <c r="A88" s="107"/>
      <c r="B88" s="107"/>
      <c r="C88" s="108"/>
      <c r="D88" s="109"/>
      <c r="E88" s="109"/>
      <c r="F88" s="109"/>
      <c r="G88" s="109"/>
    </row>
    <row r="89" spans="1:31" hidden="1">
      <c r="A89" s="99" t="s">
        <v>149</v>
      </c>
      <c r="C89" s="110"/>
      <c r="E89" s="272" t="s">
        <v>163</v>
      </c>
      <c r="F89" s="272"/>
      <c r="G89" s="272"/>
    </row>
    <row r="90" spans="1:31" hidden="1">
      <c r="C90" s="88" t="s">
        <v>150</v>
      </c>
      <c r="E90" s="273" t="s">
        <v>164</v>
      </c>
      <c r="F90" s="273"/>
      <c r="G90" s="273"/>
    </row>
    <row r="91" spans="1:31" s="82" customFormat="1">
      <c r="A91" s="88"/>
      <c r="B91" s="88"/>
      <c r="C91" s="88"/>
      <c r="D91" s="95"/>
      <c r="E91" s="95"/>
      <c r="F91" s="95"/>
      <c r="G91" s="95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</row>
    <row r="92" spans="1:31" s="82" customFormat="1">
      <c r="A92" s="111"/>
      <c r="B92" s="111"/>
      <c r="C92" s="111"/>
      <c r="D92" s="95"/>
      <c r="E92" s="95"/>
      <c r="F92" s="95"/>
      <c r="G92" s="95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</row>
    <row r="93" spans="1:31" s="82" customFormat="1">
      <c r="A93" s="270"/>
      <c r="B93" s="270"/>
      <c r="C93" s="270"/>
      <c r="D93" s="95"/>
      <c r="E93" s="95"/>
      <c r="F93" s="95"/>
      <c r="G93" s="95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</row>
    <row r="94" spans="1:31" s="82" customFormat="1" ht="15.75" customHeight="1">
      <c r="A94" s="270"/>
      <c r="B94" s="270"/>
      <c r="C94" s="270"/>
      <c r="D94" s="95"/>
      <c r="E94" s="95"/>
      <c r="F94" s="95"/>
      <c r="G94" s="95"/>
      <c r="H94" s="271"/>
      <c r="I94" s="271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</row>
    <row r="95" spans="1:31" s="82" customFormat="1">
      <c r="A95" s="112"/>
      <c r="B95" s="111"/>
      <c r="C95" s="111"/>
      <c r="D95" s="95"/>
      <c r="E95" s="95"/>
      <c r="F95" s="95"/>
      <c r="G95" s="95"/>
      <c r="H95" s="271"/>
      <c r="I95" s="271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</row>
    <row r="96" spans="1:31" s="82" customFormat="1">
      <c r="A96" s="111"/>
      <c r="B96" s="111"/>
      <c r="C96" s="111"/>
      <c r="D96" s="95"/>
      <c r="E96" s="95"/>
      <c r="F96" s="95"/>
      <c r="G96" s="95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</row>
  </sheetData>
  <mergeCells count="28">
    <mergeCell ref="A7:G7"/>
    <mergeCell ref="D1:G1"/>
    <mergeCell ref="D2:G2"/>
    <mergeCell ref="A4:G4"/>
    <mergeCell ref="A5:G5"/>
    <mergeCell ref="A6:G6"/>
    <mergeCell ref="A8:G8"/>
    <mergeCell ref="A9:G9"/>
    <mergeCell ref="A11:A12"/>
    <mergeCell ref="B11:B12"/>
    <mergeCell ref="C11:C12"/>
    <mergeCell ref="D11:G11"/>
    <mergeCell ref="A93:C93"/>
    <mergeCell ref="A94:C94"/>
    <mergeCell ref="H94:I94"/>
    <mergeCell ref="H95:I95"/>
    <mergeCell ref="A72:A79"/>
    <mergeCell ref="B72:B79"/>
    <mergeCell ref="A80:A87"/>
    <mergeCell ref="B80:B87"/>
    <mergeCell ref="E89:G89"/>
    <mergeCell ref="E90:G90"/>
    <mergeCell ref="B64:B71"/>
    <mergeCell ref="A64:A71"/>
    <mergeCell ref="A44:A63"/>
    <mergeCell ref="B44:B63"/>
    <mergeCell ref="A13:A43"/>
    <mergeCell ref="B13:B43"/>
  </mergeCells>
  <pageMargins left="1.1811023622047245" right="0.23622047244094491" top="0.74803149606299213" bottom="0.74803149606299213" header="0.31496062992125984" footer="0.31496062992125984"/>
  <pageSetup paperSize="9" scale="51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view="pageBreakPreview" zoomScale="75" zoomScaleNormal="70" zoomScaleSheetLayoutView="75" workbookViewId="0">
      <selection activeCell="L11" sqref="L11"/>
    </sheetView>
  </sheetViews>
  <sheetFormatPr defaultColWidth="9" defaultRowHeight="15.75"/>
  <cols>
    <col min="1" max="1" width="9.875" style="2" customWidth="1"/>
    <col min="2" max="2" width="55.5" style="1" customWidth="1"/>
    <col min="3" max="3" width="11.5" style="2" customWidth="1"/>
    <col min="4" max="4" width="14.875" style="1" customWidth="1"/>
    <col min="5" max="5" width="12.75" style="1" customWidth="1"/>
    <col min="6" max="6" width="12.625" style="1" customWidth="1"/>
    <col min="7" max="9" width="12.5" style="1" customWidth="1"/>
    <col min="10" max="13" width="12.875" style="1" customWidth="1"/>
    <col min="14" max="16384" width="9" style="1"/>
  </cols>
  <sheetData>
    <row r="1" spans="1:13" ht="81.75" customHeight="1">
      <c r="F1" s="6"/>
      <c r="G1" s="6"/>
      <c r="H1" s="185" t="s">
        <v>166</v>
      </c>
      <c r="I1" s="185"/>
      <c r="J1" s="185"/>
      <c r="K1" s="185"/>
      <c r="L1" s="185"/>
      <c r="M1" s="185"/>
    </row>
    <row r="2" spans="1:13" ht="18.75">
      <c r="A2" s="26"/>
    </row>
    <row r="3" spans="1:13" ht="18.75">
      <c r="A3" s="26"/>
    </row>
    <row r="4" spans="1:13" ht="18.75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57"/>
      <c r="L4" s="167"/>
      <c r="M4" s="151"/>
    </row>
    <row r="5" spans="1:13" ht="18.75">
      <c r="A5" s="190" t="s">
        <v>177</v>
      </c>
      <c r="B5" s="190"/>
      <c r="C5" s="190"/>
      <c r="D5" s="190"/>
      <c r="E5" s="190"/>
      <c r="F5" s="190"/>
      <c r="G5" s="190"/>
      <c r="H5" s="190"/>
      <c r="I5" s="190"/>
      <c r="J5" s="190"/>
      <c r="K5" s="159"/>
      <c r="L5" s="169"/>
      <c r="M5" s="153"/>
    </row>
    <row r="6" spans="1:13" ht="18.75">
      <c r="A6" s="26"/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15.75" customHeight="1">
      <c r="A7" s="179" t="s">
        <v>4</v>
      </c>
      <c r="B7" s="179" t="s">
        <v>167</v>
      </c>
      <c r="C7" s="179" t="s">
        <v>64</v>
      </c>
      <c r="D7" s="179" t="s">
        <v>168</v>
      </c>
      <c r="E7" s="187" t="s">
        <v>169</v>
      </c>
      <c r="F7" s="188"/>
      <c r="G7" s="188"/>
      <c r="H7" s="188"/>
      <c r="I7" s="188"/>
      <c r="J7" s="188"/>
      <c r="K7" s="188"/>
      <c r="L7" s="188"/>
      <c r="M7" s="189"/>
    </row>
    <row r="8" spans="1:13">
      <c r="A8" s="179"/>
      <c r="B8" s="179"/>
      <c r="C8" s="179"/>
      <c r="D8" s="179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8">
        <v>2025</v>
      </c>
      <c r="L8" s="168">
        <v>2026</v>
      </c>
      <c r="M8" s="152">
        <v>2027</v>
      </c>
    </row>
    <row r="9" spans="1:13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8">
        <v>11</v>
      </c>
      <c r="L9" s="168">
        <v>12</v>
      </c>
      <c r="M9" s="152">
        <v>13</v>
      </c>
    </row>
    <row r="10" spans="1:13" ht="62.25" customHeight="1">
      <c r="A10" s="113">
        <v>1</v>
      </c>
      <c r="B10" s="191" t="s">
        <v>187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</row>
    <row r="11" spans="1:13" ht="55.5" customHeight="1">
      <c r="A11" s="14" t="s">
        <v>170</v>
      </c>
      <c r="B11" s="15" t="s">
        <v>171</v>
      </c>
      <c r="C11" s="16" t="s">
        <v>72</v>
      </c>
      <c r="D11" s="45" t="s">
        <v>172</v>
      </c>
      <c r="E11" s="16">
        <v>2550</v>
      </c>
      <c r="F11" s="16">
        <v>2550</v>
      </c>
      <c r="G11" s="16">
        <v>2550</v>
      </c>
      <c r="H11" s="16">
        <f>J11</f>
        <v>2550</v>
      </c>
      <c r="I11" s="16">
        <v>2550</v>
      </c>
      <c r="J11" s="16">
        <v>2550</v>
      </c>
      <c r="K11" s="16">
        <v>2550</v>
      </c>
      <c r="L11" s="16">
        <v>2550</v>
      </c>
      <c r="M11" s="16">
        <v>2550</v>
      </c>
    </row>
    <row r="12" spans="1:13" ht="52.5" customHeight="1">
      <c r="A12" s="14" t="s">
        <v>173</v>
      </c>
      <c r="B12" s="15" t="s">
        <v>174</v>
      </c>
      <c r="C12" s="16" t="s">
        <v>72</v>
      </c>
      <c r="D12" s="45" t="s">
        <v>172</v>
      </c>
      <c r="E12" s="18">
        <v>74</v>
      </c>
      <c r="F12" s="18">
        <v>80</v>
      </c>
      <c r="G12" s="18">
        <v>90</v>
      </c>
      <c r="H12" s="16">
        <f t="shared" ref="H12:H13" si="0">J12</f>
        <v>90</v>
      </c>
      <c r="I12" s="16">
        <v>90</v>
      </c>
      <c r="J12" s="18">
        <v>90</v>
      </c>
      <c r="K12" s="18">
        <v>90</v>
      </c>
      <c r="L12" s="18">
        <v>90</v>
      </c>
      <c r="M12" s="18">
        <v>90</v>
      </c>
    </row>
    <row r="13" spans="1:13" ht="71.25" customHeight="1">
      <c r="A13" s="14" t="s">
        <v>175</v>
      </c>
      <c r="B13" s="15" t="s">
        <v>176</v>
      </c>
      <c r="C13" s="18" t="s">
        <v>72</v>
      </c>
      <c r="D13" s="45" t="s">
        <v>172</v>
      </c>
      <c r="E13" s="20">
        <v>217</v>
      </c>
      <c r="F13" s="20">
        <v>218</v>
      </c>
      <c r="G13" s="20">
        <v>219</v>
      </c>
      <c r="H13" s="16">
        <f t="shared" si="0"/>
        <v>225</v>
      </c>
      <c r="I13" s="16">
        <v>225</v>
      </c>
      <c r="J13" s="20">
        <v>225</v>
      </c>
      <c r="K13" s="20">
        <v>225</v>
      </c>
      <c r="L13" s="20">
        <v>225</v>
      </c>
      <c r="M13" s="20">
        <v>225</v>
      </c>
    </row>
  </sheetData>
  <mergeCells count="9">
    <mergeCell ref="H1:M1"/>
    <mergeCell ref="B10:M10"/>
    <mergeCell ref="A4:J4"/>
    <mergeCell ref="A5:J5"/>
    <mergeCell ref="A7:A8"/>
    <mergeCell ref="B7:B8"/>
    <mergeCell ref="C7:C8"/>
    <mergeCell ref="D7:D8"/>
    <mergeCell ref="E7:M7"/>
  </mergeCells>
  <pageMargins left="1.1811023622047245" right="0.23622047244094491" top="0.31496062992125984" bottom="0.39370078740157483" header="0.31496062992125984" footer="0.31496062992125984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V106"/>
  <sheetViews>
    <sheetView view="pageBreakPreview" zoomScale="75" zoomScaleNormal="75" zoomScaleSheetLayoutView="75" workbookViewId="0">
      <selection activeCell="J8" sqref="J8:J56"/>
    </sheetView>
  </sheetViews>
  <sheetFormatPr defaultRowHeight="15.75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137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22" ht="18.75" customHeight="1">
      <c r="A1" s="28"/>
      <c r="B1" s="28"/>
      <c r="C1" s="28"/>
      <c r="D1" s="28"/>
      <c r="E1" s="28"/>
      <c r="F1" s="28"/>
      <c r="G1" s="28"/>
      <c r="H1" s="124"/>
      <c r="I1" s="228" t="s">
        <v>61</v>
      </c>
      <c r="J1" s="228"/>
      <c r="K1" s="228"/>
      <c r="L1" s="228"/>
      <c r="M1" s="30"/>
      <c r="N1" s="30"/>
      <c r="O1" s="30"/>
    </row>
    <row r="2" spans="1:22" ht="31.5" customHeight="1">
      <c r="A2" s="28"/>
      <c r="B2" s="28"/>
      <c r="C2" s="28"/>
      <c r="D2" s="28"/>
      <c r="E2" s="28"/>
      <c r="F2" s="28"/>
      <c r="G2" s="28"/>
      <c r="H2" s="125"/>
      <c r="I2" s="229" t="s">
        <v>96</v>
      </c>
      <c r="J2" s="229"/>
      <c r="K2" s="229"/>
      <c r="L2" s="229"/>
      <c r="M2" s="30"/>
      <c r="N2" s="30"/>
      <c r="O2" s="30"/>
    </row>
    <row r="3" spans="1:22">
      <c r="A3" s="28"/>
      <c r="B3" s="28"/>
      <c r="C3" s="28"/>
      <c r="D3" s="28"/>
      <c r="E3" s="28"/>
      <c r="F3" s="28"/>
      <c r="G3" s="28"/>
      <c r="H3" s="125"/>
      <c r="I3" s="125"/>
      <c r="J3" s="125"/>
      <c r="K3" s="28"/>
      <c r="L3" s="28"/>
      <c r="M3" s="30"/>
      <c r="N3" s="30"/>
      <c r="O3" s="30"/>
    </row>
    <row r="4" spans="1:22" ht="18.75">
      <c r="A4" s="230" t="s">
        <v>97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22">
      <c r="A5" s="28"/>
      <c r="B5" s="28"/>
      <c r="C5" s="28"/>
      <c r="D5" s="28"/>
      <c r="E5" s="28"/>
      <c r="F5" s="28"/>
      <c r="G5" s="28"/>
      <c r="H5" s="125"/>
      <c r="I5" s="125"/>
      <c r="J5" s="125"/>
      <c r="K5" s="28"/>
      <c r="L5" s="28"/>
    </row>
    <row r="6" spans="1:22" ht="31.5" customHeight="1">
      <c r="A6" s="231" t="s">
        <v>4</v>
      </c>
      <c r="B6" s="233" t="s">
        <v>80</v>
      </c>
      <c r="C6" s="233" t="s">
        <v>81</v>
      </c>
      <c r="D6" s="234" t="s">
        <v>6</v>
      </c>
      <c r="E6" s="234"/>
      <c r="F6" s="234"/>
      <c r="G6" s="234"/>
      <c r="H6" s="235" t="s">
        <v>82</v>
      </c>
      <c r="I6" s="235"/>
      <c r="J6" s="235"/>
      <c r="K6" s="236"/>
      <c r="L6" s="233" t="s">
        <v>83</v>
      </c>
      <c r="M6" s="32"/>
      <c r="N6" s="32"/>
    </row>
    <row r="7" spans="1:22" ht="31.5">
      <c r="A7" s="232"/>
      <c r="B7" s="233"/>
      <c r="C7" s="233"/>
      <c r="D7" s="33" t="s">
        <v>7</v>
      </c>
      <c r="E7" s="33" t="s">
        <v>8</v>
      </c>
      <c r="F7" s="33" t="s">
        <v>9</v>
      </c>
      <c r="G7" s="33" t="s">
        <v>10</v>
      </c>
      <c r="H7" s="170" t="s">
        <v>68</v>
      </c>
      <c r="I7" s="170" t="s">
        <v>222</v>
      </c>
      <c r="J7" s="170" t="s">
        <v>225</v>
      </c>
      <c r="K7" s="34" t="s">
        <v>226</v>
      </c>
      <c r="L7" s="233"/>
      <c r="N7" s="31" t="s">
        <v>84</v>
      </c>
    </row>
    <row r="8" spans="1:22" ht="63">
      <c r="A8" s="35">
        <v>1</v>
      </c>
      <c r="B8" s="36" t="s">
        <v>98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126">
        <f>H9+H26</f>
        <v>40540.629000000001</v>
      </c>
      <c r="I8" s="126">
        <f t="shared" ref="I8:J8" si="0">I9+I26</f>
        <v>22695.502</v>
      </c>
      <c r="J8" s="126">
        <f t="shared" si="0"/>
        <v>22695.502</v>
      </c>
      <c r="K8" s="39">
        <f t="shared" ref="K8:K49" si="1">SUM(H8:J8)</f>
        <v>85931.633000000002</v>
      </c>
      <c r="L8" s="40" t="s">
        <v>85</v>
      </c>
      <c r="M8" s="41"/>
    </row>
    <row r="9" spans="1:22" s="44" customFormat="1" ht="78.75">
      <c r="A9" s="35">
        <f>A8+1</f>
        <v>2</v>
      </c>
      <c r="B9" s="42" t="s">
        <v>99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127">
        <f>H11+H21+H23+H25</f>
        <v>5481.1210000000001</v>
      </c>
      <c r="I9" s="127">
        <f t="shared" ref="I9:J9" si="2">I11+I21+I23+I25</f>
        <v>4357.71</v>
      </c>
      <c r="J9" s="127">
        <f t="shared" si="2"/>
        <v>4357.71</v>
      </c>
      <c r="K9" s="39">
        <f t="shared" si="1"/>
        <v>14196.541000000001</v>
      </c>
      <c r="L9" s="40" t="s">
        <v>85</v>
      </c>
    </row>
    <row r="10" spans="1:22" ht="31.5" customHeight="1">
      <c r="A10" s="193">
        <f>A9+1</f>
        <v>3</v>
      </c>
      <c r="B10" s="207" t="s">
        <v>100</v>
      </c>
      <c r="C10" s="45" t="s">
        <v>86</v>
      </c>
      <c r="D10" s="46" t="s">
        <v>25</v>
      </c>
      <c r="E10" s="46" t="s">
        <v>26</v>
      </c>
      <c r="F10" s="47" t="s">
        <v>40</v>
      </c>
      <c r="G10" s="46" t="s">
        <v>25</v>
      </c>
      <c r="H10" s="128">
        <v>1599.3</v>
      </c>
      <c r="I10" s="128">
        <v>1489.3</v>
      </c>
      <c r="J10" s="128">
        <v>1489.3</v>
      </c>
      <c r="K10" s="49">
        <f t="shared" si="1"/>
        <v>4577.8999999999996</v>
      </c>
      <c r="L10" s="225" t="s">
        <v>30</v>
      </c>
    </row>
    <row r="11" spans="1:22">
      <c r="A11" s="211"/>
      <c r="B11" s="209"/>
      <c r="C11" s="214" t="s">
        <v>87</v>
      </c>
      <c r="D11" s="215"/>
      <c r="E11" s="215"/>
      <c r="F11" s="215"/>
      <c r="G11" s="216"/>
      <c r="H11" s="128">
        <f>SUM(H10)</f>
        <v>1599.3</v>
      </c>
      <c r="I11" s="128">
        <f>SUM(I10)</f>
        <v>1489.3</v>
      </c>
      <c r="J11" s="128">
        <f>SUM(J10)</f>
        <v>1489.3</v>
      </c>
      <c r="K11" s="49">
        <f t="shared" si="1"/>
        <v>4577.8999999999996</v>
      </c>
      <c r="L11" s="226"/>
    </row>
    <row r="12" spans="1:22" hidden="1">
      <c r="A12" s="193">
        <f>A10+1</f>
        <v>4</v>
      </c>
      <c r="B12" s="207" t="s">
        <v>101</v>
      </c>
      <c r="C12" s="200" t="s">
        <v>86</v>
      </c>
      <c r="D12" s="196" t="s">
        <v>25</v>
      </c>
      <c r="E12" s="196" t="s">
        <v>26</v>
      </c>
      <c r="F12" s="199" t="s">
        <v>49</v>
      </c>
      <c r="G12" s="121" t="s">
        <v>45</v>
      </c>
      <c r="H12" s="128">
        <v>0</v>
      </c>
      <c r="I12" s="128">
        <v>0</v>
      </c>
      <c r="J12" s="128">
        <v>0</v>
      </c>
      <c r="K12" s="49">
        <f>SUM(H12:J12)</f>
        <v>0</v>
      </c>
      <c r="L12" s="226"/>
    </row>
    <row r="13" spans="1:22" ht="15.75" hidden="1" customHeight="1">
      <c r="A13" s="210"/>
      <c r="B13" s="208"/>
      <c r="C13" s="197"/>
      <c r="D13" s="194"/>
      <c r="E13" s="197"/>
      <c r="F13" s="197"/>
      <c r="G13" s="121" t="s">
        <v>47</v>
      </c>
      <c r="H13" s="128">
        <v>0</v>
      </c>
      <c r="I13" s="128">
        <v>0</v>
      </c>
      <c r="J13" s="128">
        <v>0</v>
      </c>
      <c r="K13" s="49">
        <f t="shared" ref="K13:K20" si="3">SUM(H13:J13)</f>
        <v>0</v>
      </c>
      <c r="L13" s="226"/>
    </row>
    <row r="14" spans="1:22" hidden="1">
      <c r="A14" s="210"/>
      <c r="B14" s="208"/>
      <c r="C14" s="197"/>
      <c r="D14" s="194"/>
      <c r="E14" s="197"/>
      <c r="F14" s="197"/>
      <c r="G14" s="140" t="s">
        <v>45</v>
      </c>
      <c r="H14" s="128"/>
      <c r="I14" s="129">
        <v>0</v>
      </c>
      <c r="J14" s="129">
        <v>0</v>
      </c>
      <c r="K14" s="49">
        <f t="shared" si="3"/>
        <v>0</v>
      </c>
      <c r="L14" s="226"/>
    </row>
    <row r="15" spans="1:22" hidden="1">
      <c r="A15" s="210"/>
      <c r="B15" s="208"/>
      <c r="C15" s="197"/>
      <c r="D15" s="194"/>
      <c r="E15" s="197"/>
      <c r="F15" s="197"/>
      <c r="G15" s="140" t="s">
        <v>47</v>
      </c>
      <c r="H15" s="128"/>
      <c r="I15" s="129">
        <v>0</v>
      </c>
      <c r="J15" s="129">
        <v>0</v>
      </c>
      <c r="K15" s="49">
        <f t="shared" ref="K15:K17" si="4">SUM(H15:J15)</f>
        <v>0</v>
      </c>
      <c r="L15" s="226"/>
    </row>
    <row r="16" spans="1:22">
      <c r="A16" s="210"/>
      <c r="B16" s="208"/>
      <c r="C16" s="197"/>
      <c r="D16" s="194"/>
      <c r="E16" s="197"/>
      <c r="F16" s="197"/>
      <c r="G16" s="140" t="s">
        <v>45</v>
      </c>
      <c r="H16" s="128">
        <v>1502.327</v>
      </c>
      <c r="I16" s="129"/>
      <c r="J16" s="129"/>
      <c r="K16" s="49"/>
      <c r="L16" s="226"/>
      <c r="M16" s="237" t="s">
        <v>233</v>
      </c>
      <c r="N16" s="238"/>
      <c r="O16" s="238"/>
      <c r="P16" s="238"/>
      <c r="Q16" s="238"/>
      <c r="R16" s="238"/>
      <c r="S16" s="238"/>
      <c r="T16" s="238"/>
      <c r="U16" s="238"/>
      <c r="V16" s="238"/>
    </row>
    <row r="17" spans="1:22">
      <c r="A17" s="210"/>
      <c r="B17" s="208"/>
      <c r="C17" s="197"/>
      <c r="D17" s="194"/>
      <c r="E17" s="197"/>
      <c r="F17" s="197"/>
      <c r="G17" s="140" t="s">
        <v>47</v>
      </c>
      <c r="H17" s="128">
        <v>453.70299999999997</v>
      </c>
      <c r="I17" s="129">
        <v>1956.03</v>
      </c>
      <c r="J17" s="129">
        <v>1956.03</v>
      </c>
      <c r="K17" s="49">
        <f t="shared" si="4"/>
        <v>4365.7629999999999</v>
      </c>
      <c r="L17" s="226"/>
      <c r="M17" s="237"/>
      <c r="N17" s="238"/>
      <c r="O17" s="238"/>
      <c r="P17" s="238"/>
      <c r="Q17" s="238"/>
      <c r="R17" s="238"/>
      <c r="S17" s="238"/>
      <c r="T17" s="238"/>
      <c r="U17" s="238"/>
      <c r="V17" s="238"/>
    </row>
    <row r="18" spans="1:22">
      <c r="A18" s="210"/>
      <c r="B18" s="208"/>
      <c r="C18" s="198"/>
      <c r="D18" s="195"/>
      <c r="E18" s="197"/>
      <c r="F18" s="197"/>
      <c r="G18" s="121" t="s">
        <v>27</v>
      </c>
      <c r="H18" s="128">
        <v>1472.5309999999999</v>
      </c>
      <c r="I18" s="129">
        <v>459.12</v>
      </c>
      <c r="J18" s="129">
        <v>459.12</v>
      </c>
      <c r="K18" s="49">
        <f t="shared" si="3"/>
        <v>2390.7709999999997</v>
      </c>
      <c r="L18" s="226"/>
    </row>
    <row r="19" spans="1:22" ht="33" customHeight="1">
      <c r="A19" s="210"/>
      <c r="B19" s="208"/>
      <c r="C19" s="45" t="s">
        <v>112</v>
      </c>
      <c r="D19" s="140" t="s">
        <v>54</v>
      </c>
      <c r="E19" s="197"/>
      <c r="F19" s="197"/>
      <c r="G19" s="140" t="s">
        <v>45</v>
      </c>
      <c r="H19" s="48">
        <v>248.28</v>
      </c>
      <c r="I19" s="128">
        <f>H19</f>
        <v>248.28</v>
      </c>
      <c r="J19" s="128">
        <f>I19</f>
        <v>248.28</v>
      </c>
      <c r="K19" s="49">
        <f t="shared" ref="K19" si="5">SUM(H19:J19)</f>
        <v>744.84</v>
      </c>
      <c r="L19" s="226"/>
    </row>
    <row r="20" spans="1:22" ht="31.5">
      <c r="A20" s="210"/>
      <c r="B20" s="208"/>
      <c r="C20" s="45" t="s">
        <v>112</v>
      </c>
      <c r="D20" s="121" t="s">
        <v>54</v>
      </c>
      <c r="E20" s="198"/>
      <c r="F20" s="198"/>
      <c r="G20" s="121" t="s">
        <v>47</v>
      </c>
      <c r="H20" s="48">
        <v>74.98</v>
      </c>
      <c r="I20" s="128">
        <f>H20</f>
        <v>74.98</v>
      </c>
      <c r="J20" s="128">
        <f>I20</f>
        <v>74.98</v>
      </c>
      <c r="K20" s="49">
        <f t="shared" si="3"/>
        <v>224.94</v>
      </c>
      <c r="L20" s="226"/>
    </row>
    <row r="21" spans="1:22">
      <c r="A21" s="211"/>
      <c r="B21" s="209"/>
      <c r="C21" s="219" t="s">
        <v>104</v>
      </c>
      <c r="D21" s="219"/>
      <c r="E21" s="219"/>
      <c r="F21" s="219"/>
      <c r="G21" s="219"/>
      <c r="H21" s="128">
        <f>SUM(H12:H20)</f>
        <v>3751.8209999999999</v>
      </c>
      <c r="I21" s="128">
        <f t="shared" ref="I21:J21" si="6">SUM(I12:I20)</f>
        <v>2738.4100000000003</v>
      </c>
      <c r="J21" s="128">
        <f t="shared" si="6"/>
        <v>2738.4100000000003</v>
      </c>
      <c r="K21" s="49">
        <f>SUM(H21:J21)</f>
        <v>9228.6409999999996</v>
      </c>
      <c r="L21" s="226"/>
    </row>
    <row r="22" spans="1:22" ht="31.5" customHeight="1">
      <c r="A22" s="193">
        <f>A12+1</f>
        <v>5</v>
      </c>
      <c r="B22" s="207" t="s">
        <v>102</v>
      </c>
      <c r="C22" s="45" t="s">
        <v>86</v>
      </c>
      <c r="D22" s="46" t="s">
        <v>25</v>
      </c>
      <c r="E22" s="46" t="s">
        <v>26</v>
      </c>
      <c r="F22" s="47" t="s">
        <v>41</v>
      </c>
      <c r="G22" s="46" t="s">
        <v>25</v>
      </c>
      <c r="H22" s="128">
        <v>80</v>
      </c>
      <c r="I22" s="129">
        <v>80</v>
      </c>
      <c r="J22" s="129">
        <v>80</v>
      </c>
      <c r="K22" s="49">
        <f t="shared" ref="K22:K23" si="7">SUM(H22:J22)</f>
        <v>240</v>
      </c>
      <c r="L22" s="226"/>
    </row>
    <row r="23" spans="1:22">
      <c r="A23" s="211"/>
      <c r="B23" s="209"/>
      <c r="C23" s="214" t="s">
        <v>105</v>
      </c>
      <c r="D23" s="215"/>
      <c r="E23" s="215"/>
      <c r="F23" s="215"/>
      <c r="G23" s="216"/>
      <c r="H23" s="128">
        <f>SUM(H22)</f>
        <v>80</v>
      </c>
      <c r="I23" s="128">
        <f>SUM(I22)</f>
        <v>80</v>
      </c>
      <c r="J23" s="128">
        <f>SUM(J22)</f>
        <v>80</v>
      </c>
      <c r="K23" s="49">
        <f t="shared" si="7"/>
        <v>240</v>
      </c>
      <c r="L23" s="226"/>
    </row>
    <row r="24" spans="1:22" ht="100.5" customHeight="1">
      <c r="A24" s="193">
        <f>A22+1</f>
        <v>6</v>
      </c>
      <c r="B24" s="207" t="s">
        <v>103</v>
      </c>
      <c r="C24" s="45" t="s">
        <v>86</v>
      </c>
      <c r="D24" s="46" t="s">
        <v>25</v>
      </c>
      <c r="E24" s="46" t="s">
        <v>26</v>
      </c>
      <c r="F24" s="47" t="s">
        <v>42</v>
      </c>
      <c r="G24" s="46" t="s">
        <v>25</v>
      </c>
      <c r="H24" s="128">
        <v>50</v>
      </c>
      <c r="I24" s="129">
        <v>50</v>
      </c>
      <c r="J24" s="129">
        <v>50</v>
      </c>
      <c r="K24" s="49">
        <f t="shared" ref="K24:K25" si="8">SUM(H24:J24)</f>
        <v>150</v>
      </c>
      <c r="L24" s="226"/>
    </row>
    <row r="25" spans="1:22">
      <c r="A25" s="211"/>
      <c r="B25" s="209"/>
      <c r="C25" s="214" t="s">
        <v>106</v>
      </c>
      <c r="D25" s="215"/>
      <c r="E25" s="215"/>
      <c r="F25" s="215"/>
      <c r="G25" s="216"/>
      <c r="H25" s="128">
        <f>SUM(H24)</f>
        <v>50</v>
      </c>
      <c r="I25" s="128">
        <f>SUM(I24)</f>
        <v>50</v>
      </c>
      <c r="J25" s="128">
        <f>SUM(J24)</f>
        <v>50</v>
      </c>
      <c r="K25" s="49">
        <f t="shared" si="8"/>
        <v>150</v>
      </c>
      <c r="L25" s="227"/>
    </row>
    <row r="26" spans="1:22" s="44" customFormat="1" ht="47.25">
      <c r="A26" s="35">
        <f>A24+1</f>
        <v>7</v>
      </c>
      <c r="B26" s="42" t="s">
        <v>107</v>
      </c>
      <c r="C26" s="37" t="s">
        <v>85</v>
      </c>
      <c r="D26" s="38" t="s">
        <v>85</v>
      </c>
      <c r="E26" s="38" t="s">
        <v>85</v>
      </c>
      <c r="F26" s="38" t="s">
        <v>85</v>
      </c>
      <c r="G26" s="38" t="s">
        <v>85</v>
      </c>
      <c r="H26" s="127">
        <f>H29+H32+H45+H47+H50+H52</f>
        <v>35059.508000000002</v>
      </c>
      <c r="I26" s="127">
        <f>I29+I32+I45+I47+I50</f>
        <v>18337.792000000001</v>
      </c>
      <c r="J26" s="127">
        <f>J29+J32+J45+J47+J50</f>
        <v>18337.792000000001</v>
      </c>
      <c r="K26" s="39">
        <f t="shared" si="1"/>
        <v>71735.092000000004</v>
      </c>
      <c r="L26" s="50" t="s">
        <v>85</v>
      </c>
      <c r="O26" s="51"/>
      <c r="T26" s="44" t="s">
        <v>236</v>
      </c>
    </row>
    <row r="27" spans="1:22" ht="31.5" customHeight="1">
      <c r="A27" s="193">
        <f>A26+1</f>
        <v>8</v>
      </c>
      <c r="B27" s="221" t="s">
        <v>108</v>
      </c>
      <c r="C27" s="45" t="s">
        <v>86</v>
      </c>
      <c r="D27" s="46" t="s">
        <v>25</v>
      </c>
      <c r="E27" s="46" t="s">
        <v>26</v>
      </c>
      <c r="F27" s="47" t="s">
        <v>55</v>
      </c>
      <c r="G27" s="46" t="s">
        <v>25</v>
      </c>
      <c r="H27" s="128">
        <v>99.7</v>
      </c>
      <c r="I27" s="128">
        <v>99.7</v>
      </c>
      <c r="J27" s="128">
        <v>99.7</v>
      </c>
      <c r="K27" s="49">
        <f t="shared" si="1"/>
        <v>299.10000000000002</v>
      </c>
      <c r="L27" s="222" t="s">
        <v>216</v>
      </c>
      <c r="T27" s="31">
        <v>286.00299999999999</v>
      </c>
    </row>
    <row r="28" spans="1:22" ht="31.5" hidden="1" customHeight="1">
      <c r="A28" s="210"/>
      <c r="B28" s="221"/>
      <c r="C28" s="45" t="s">
        <v>86</v>
      </c>
      <c r="D28" s="140" t="s">
        <v>25</v>
      </c>
      <c r="E28" s="140" t="s">
        <v>26</v>
      </c>
      <c r="F28" s="47" t="s">
        <v>211</v>
      </c>
      <c r="G28" s="140" t="s">
        <v>25</v>
      </c>
      <c r="H28" s="128">
        <v>0</v>
      </c>
      <c r="I28" s="128">
        <v>0</v>
      </c>
      <c r="J28" s="128">
        <v>0</v>
      </c>
      <c r="K28" s="49">
        <f t="shared" ref="K28" si="9">SUM(H28:J28)</f>
        <v>0</v>
      </c>
      <c r="L28" s="223"/>
    </row>
    <row r="29" spans="1:22">
      <c r="A29" s="211"/>
      <c r="B29" s="221"/>
      <c r="C29" s="214" t="s">
        <v>88</v>
      </c>
      <c r="D29" s="215"/>
      <c r="E29" s="215"/>
      <c r="F29" s="215"/>
      <c r="G29" s="216"/>
      <c r="H29" s="128">
        <f>SUM(H27:H28)</f>
        <v>99.7</v>
      </c>
      <c r="I29" s="128">
        <f t="shared" ref="I29:J29" si="10">SUM(I27:I28)</f>
        <v>99.7</v>
      </c>
      <c r="J29" s="128">
        <f t="shared" si="10"/>
        <v>99.7</v>
      </c>
      <c r="K29" s="49">
        <f t="shared" si="1"/>
        <v>299.10000000000002</v>
      </c>
      <c r="L29" s="223"/>
    </row>
    <row r="30" spans="1:22" s="52" customFormat="1" ht="31.5" customHeight="1">
      <c r="A30" s="193">
        <f>A27+1</f>
        <v>9</v>
      </c>
      <c r="B30" s="202" t="s">
        <v>109</v>
      </c>
      <c r="C30" s="45" t="s">
        <v>86</v>
      </c>
      <c r="D30" s="46" t="s">
        <v>25</v>
      </c>
      <c r="E30" s="46" t="s">
        <v>26</v>
      </c>
      <c r="F30" s="47" t="s">
        <v>43</v>
      </c>
      <c r="G30" s="46" t="s">
        <v>25</v>
      </c>
      <c r="H30" s="128">
        <v>413</v>
      </c>
      <c r="I30" s="128">
        <v>413</v>
      </c>
      <c r="J30" s="128">
        <v>413</v>
      </c>
      <c r="K30" s="49">
        <f t="shared" si="1"/>
        <v>1239</v>
      </c>
      <c r="L30" s="223"/>
    </row>
    <row r="31" spans="1:22" s="52" customFormat="1" ht="31.5" hidden="1" customHeight="1">
      <c r="A31" s="210"/>
      <c r="B31" s="212"/>
      <c r="C31" s="45" t="s">
        <v>86</v>
      </c>
      <c r="D31" s="140" t="s">
        <v>25</v>
      </c>
      <c r="E31" s="140" t="s">
        <v>26</v>
      </c>
      <c r="F31" s="47" t="s">
        <v>212</v>
      </c>
      <c r="G31" s="140" t="s">
        <v>25</v>
      </c>
      <c r="H31" s="128">
        <v>0</v>
      </c>
      <c r="I31" s="128">
        <v>0</v>
      </c>
      <c r="J31" s="128">
        <v>0</v>
      </c>
      <c r="K31" s="49">
        <f t="shared" ref="K31" si="11">SUM(H31:J31)</f>
        <v>0</v>
      </c>
      <c r="L31" s="223"/>
    </row>
    <row r="32" spans="1:22" s="52" customFormat="1">
      <c r="A32" s="211"/>
      <c r="B32" s="213"/>
      <c r="C32" s="214" t="s">
        <v>89</v>
      </c>
      <c r="D32" s="215"/>
      <c r="E32" s="215"/>
      <c r="F32" s="215"/>
      <c r="G32" s="216"/>
      <c r="H32" s="128">
        <f>SUM(H30:H31)</f>
        <v>413</v>
      </c>
      <c r="I32" s="128">
        <f t="shared" ref="I32:J32" si="12">SUM(I30:I31)</f>
        <v>413</v>
      </c>
      <c r="J32" s="128">
        <f t="shared" si="12"/>
        <v>413</v>
      </c>
      <c r="K32" s="49">
        <f t="shared" si="1"/>
        <v>1239</v>
      </c>
      <c r="L32" s="223"/>
    </row>
    <row r="33" spans="1:12" s="52" customFormat="1" ht="15.75" customHeight="1">
      <c r="A33" s="220">
        <f>A30+1</f>
        <v>10</v>
      </c>
      <c r="B33" s="221" t="s">
        <v>110</v>
      </c>
      <c r="C33" s="200" t="s">
        <v>86</v>
      </c>
      <c r="D33" s="196" t="s">
        <v>25</v>
      </c>
      <c r="E33" s="196" t="s">
        <v>26</v>
      </c>
      <c r="F33" s="199" t="s">
        <v>44</v>
      </c>
      <c r="G33" s="46" t="s">
        <v>45</v>
      </c>
      <c r="H33" s="128">
        <v>8874.1460000000006</v>
      </c>
      <c r="I33" s="128">
        <v>8874.1460000000006</v>
      </c>
      <c r="J33" s="128">
        <v>8874.1460000000006</v>
      </c>
      <c r="K33" s="49">
        <f t="shared" si="1"/>
        <v>26622.438000000002</v>
      </c>
      <c r="L33" s="223"/>
    </row>
    <row r="34" spans="1:12" s="52" customFormat="1">
      <c r="A34" s="220"/>
      <c r="B34" s="221"/>
      <c r="C34" s="241"/>
      <c r="D34" s="243"/>
      <c r="E34" s="243"/>
      <c r="F34" s="239"/>
      <c r="G34" s="46" t="s">
        <v>46</v>
      </c>
      <c r="H34" s="128">
        <v>198.56200000000001</v>
      </c>
      <c r="I34" s="128">
        <v>198.56200000000001</v>
      </c>
      <c r="J34" s="128">
        <v>198.56200000000001</v>
      </c>
      <c r="K34" s="49">
        <f t="shared" si="1"/>
        <v>595.68600000000004</v>
      </c>
      <c r="L34" s="223"/>
    </row>
    <row r="35" spans="1:12" s="52" customFormat="1">
      <c r="A35" s="220"/>
      <c r="B35" s="221"/>
      <c r="C35" s="241"/>
      <c r="D35" s="243"/>
      <c r="E35" s="243"/>
      <c r="F35" s="239"/>
      <c r="G35" s="46" t="s">
        <v>47</v>
      </c>
      <c r="H35" s="128">
        <v>2679.9929999999999</v>
      </c>
      <c r="I35" s="128">
        <f>H35</f>
        <v>2679.9929999999999</v>
      </c>
      <c r="J35" s="128">
        <f t="shared" ref="J35" si="13">I35</f>
        <v>2679.9929999999999</v>
      </c>
      <c r="K35" s="49">
        <f t="shared" si="1"/>
        <v>8039.9789999999994</v>
      </c>
      <c r="L35" s="223"/>
    </row>
    <row r="36" spans="1:12" s="52" customFormat="1">
      <c r="A36" s="220"/>
      <c r="B36" s="221"/>
      <c r="C36" s="241"/>
      <c r="D36" s="243"/>
      <c r="E36" s="243"/>
      <c r="F36" s="239"/>
      <c r="G36" s="46" t="s">
        <v>25</v>
      </c>
      <c r="H36" s="128">
        <v>342.78399999999999</v>
      </c>
      <c r="I36" s="128">
        <v>342.78399999999999</v>
      </c>
      <c r="J36" s="128">
        <f>I36</f>
        <v>342.78399999999999</v>
      </c>
      <c r="K36" s="49">
        <f t="shared" si="1"/>
        <v>1028.3519999999999</v>
      </c>
      <c r="L36" s="223"/>
    </row>
    <row r="37" spans="1:12" s="52" customFormat="1">
      <c r="A37" s="220"/>
      <c r="B37" s="221"/>
      <c r="C37" s="241"/>
      <c r="D37" s="243"/>
      <c r="E37" s="243"/>
      <c r="F37" s="239"/>
      <c r="G37" s="140" t="s">
        <v>209</v>
      </c>
      <c r="H37" s="128">
        <v>5709.607</v>
      </c>
      <c r="I37" s="128">
        <f>H37</f>
        <v>5709.607</v>
      </c>
      <c r="J37" s="128">
        <f>I37</f>
        <v>5709.607</v>
      </c>
      <c r="K37" s="49">
        <f t="shared" si="1"/>
        <v>17128.821</v>
      </c>
      <c r="L37" s="223"/>
    </row>
    <row r="38" spans="1:12" s="52" customFormat="1" hidden="1">
      <c r="A38" s="220"/>
      <c r="B38" s="221"/>
      <c r="C38" s="241"/>
      <c r="D38" s="243"/>
      <c r="E38" s="243"/>
      <c r="F38" s="239"/>
      <c r="G38" s="140" t="s">
        <v>213</v>
      </c>
      <c r="H38" s="128">
        <v>0</v>
      </c>
      <c r="I38" s="128">
        <v>0</v>
      </c>
      <c r="J38" s="128">
        <f t="shared" ref="J38" si="14">I38</f>
        <v>0</v>
      </c>
      <c r="K38" s="49">
        <f t="shared" ref="K38" si="15">SUM(H38:J38)</f>
        <v>0</v>
      </c>
      <c r="L38" s="223"/>
    </row>
    <row r="39" spans="1:12" s="52" customFormat="1" hidden="1">
      <c r="A39" s="220"/>
      <c r="B39" s="221"/>
      <c r="C39" s="241"/>
      <c r="D39" s="243"/>
      <c r="E39" s="243"/>
      <c r="F39" s="240"/>
      <c r="G39" s="140" t="s">
        <v>214</v>
      </c>
      <c r="H39" s="128">
        <v>0</v>
      </c>
      <c r="I39" s="128">
        <v>0</v>
      </c>
      <c r="J39" s="128">
        <f t="shared" ref="J39" si="16">I39</f>
        <v>0</v>
      </c>
      <c r="K39" s="49">
        <f t="shared" ref="K39" si="17">SUM(H39:J39)</f>
        <v>0</v>
      </c>
      <c r="L39" s="223"/>
    </row>
    <row r="40" spans="1:12" s="52" customFormat="1">
      <c r="A40" s="220"/>
      <c r="B40" s="221"/>
      <c r="C40" s="241"/>
      <c r="D40" s="243"/>
      <c r="E40" s="243"/>
      <c r="F40" s="199" t="s">
        <v>60</v>
      </c>
      <c r="G40" s="46" t="s">
        <v>45</v>
      </c>
      <c r="H40" s="128">
        <v>10034.540999999999</v>
      </c>
      <c r="I40" s="128">
        <v>0</v>
      </c>
      <c r="J40" s="128">
        <v>0</v>
      </c>
      <c r="K40" s="49">
        <f t="shared" ref="K40:K44" si="18">SUM(H40:J40)</f>
        <v>10034.540999999999</v>
      </c>
      <c r="L40" s="223"/>
    </row>
    <row r="41" spans="1:12" s="52" customFormat="1">
      <c r="A41" s="220"/>
      <c r="B41" s="221"/>
      <c r="C41" s="241"/>
      <c r="D41" s="243"/>
      <c r="E41" s="243"/>
      <c r="F41" s="239"/>
      <c r="G41" s="46" t="s">
        <v>46</v>
      </c>
      <c r="H41" s="128">
        <v>477.5</v>
      </c>
      <c r="I41" s="128">
        <v>0</v>
      </c>
      <c r="J41" s="128">
        <v>0</v>
      </c>
      <c r="K41" s="49">
        <f t="shared" si="18"/>
        <v>477.5</v>
      </c>
      <c r="L41" s="223"/>
    </row>
    <row r="42" spans="1:12" s="52" customFormat="1">
      <c r="A42" s="220"/>
      <c r="B42" s="221"/>
      <c r="C42" s="241"/>
      <c r="D42" s="243"/>
      <c r="E42" s="243"/>
      <c r="F42" s="239"/>
      <c r="G42" s="46" t="s">
        <v>47</v>
      </c>
      <c r="H42" s="128">
        <v>3030.4290000000001</v>
      </c>
      <c r="I42" s="128">
        <v>0</v>
      </c>
      <c r="J42" s="128">
        <v>0</v>
      </c>
      <c r="K42" s="49">
        <f t="shared" si="18"/>
        <v>3030.4290000000001</v>
      </c>
      <c r="L42" s="223"/>
    </row>
    <row r="43" spans="1:12" s="52" customFormat="1">
      <c r="A43" s="220"/>
      <c r="B43" s="221"/>
      <c r="C43" s="241"/>
      <c r="D43" s="243"/>
      <c r="E43" s="243"/>
      <c r="F43" s="239"/>
      <c r="G43" s="46" t="s">
        <v>25</v>
      </c>
      <c r="H43" s="128">
        <v>508.43700000000001</v>
      </c>
      <c r="I43" s="128">
        <v>0</v>
      </c>
      <c r="J43" s="128">
        <v>0</v>
      </c>
      <c r="K43" s="49">
        <f t="shared" si="18"/>
        <v>508.43700000000001</v>
      </c>
      <c r="L43" s="223"/>
    </row>
    <row r="44" spans="1:12" s="52" customFormat="1">
      <c r="A44" s="220"/>
      <c r="B44" s="221"/>
      <c r="C44" s="242"/>
      <c r="D44" s="244"/>
      <c r="E44" s="244"/>
      <c r="F44" s="240"/>
      <c r="G44" s="140" t="s">
        <v>209</v>
      </c>
      <c r="H44" s="128">
        <v>2670.8090000000002</v>
      </c>
      <c r="I44" s="128">
        <v>0</v>
      </c>
      <c r="J44" s="128">
        <v>0</v>
      </c>
      <c r="K44" s="49">
        <f t="shared" si="18"/>
        <v>2670.8090000000002</v>
      </c>
      <c r="L44" s="223"/>
    </row>
    <row r="45" spans="1:12" s="52" customFormat="1">
      <c r="A45" s="220"/>
      <c r="B45" s="221"/>
      <c r="C45" s="219" t="s">
        <v>90</v>
      </c>
      <c r="D45" s="219"/>
      <c r="E45" s="219"/>
      <c r="F45" s="219"/>
      <c r="G45" s="219"/>
      <c r="H45" s="128">
        <f>SUM(H33:H44)</f>
        <v>34526.808000000005</v>
      </c>
      <c r="I45" s="128">
        <f>SUM(I33:I44)</f>
        <v>17805.092000000001</v>
      </c>
      <c r="J45" s="128">
        <f>SUM(J33:J44)</f>
        <v>17805.092000000001</v>
      </c>
      <c r="K45" s="128">
        <f t="shared" ref="K45" si="19">SUM(K33:K44)</f>
        <v>70136.991999999998</v>
      </c>
      <c r="L45" s="223"/>
    </row>
    <row r="46" spans="1:12" s="52" customFormat="1" ht="71.25" customHeight="1">
      <c r="A46" s="220">
        <f>A33+1</f>
        <v>11</v>
      </c>
      <c r="B46" s="221" t="s">
        <v>111</v>
      </c>
      <c r="C46" s="47" t="s">
        <v>86</v>
      </c>
      <c r="D46" s="46" t="s">
        <v>25</v>
      </c>
      <c r="E46" s="46" t="s">
        <v>26</v>
      </c>
      <c r="F46" s="54" t="s">
        <v>48</v>
      </c>
      <c r="G46" s="46" t="s">
        <v>25</v>
      </c>
      <c r="H46" s="128">
        <v>20</v>
      </c>
      <c r="I46" s="138">
        <v>20</v>
      </c>
      <c r="J46" s="138">
        <v>20</v>
      </c>
      <c r="K46" s="55">
        <f t="shared" si="1"/>
        <v>60</v>
      </c>
      <c r="L46" s="223"/>
    </row>
    <row r="47" spans="1:12" s="52" customFormat="1" ht="17.25" customHeight="1">
      <c r="A47" s="220"/>
      <c r="B47" s="221"/>
      <c r="C47" s="219" t="s">
        <v>91</v>
      </c>
      <c r="D47" s="219"/>
      <c r="E47" s="219"/>
      <c r="F47" s="219"/>
      <c r="G47" s="219"/>
      <c r="H47" s="128">
        <f>H46</f>
        <v>20</v>
      </c>
      <c r="I47" s="128">
        <f>I46</f>
        <v>20</v>
      </c>
      <c r="J47" s="128">
        <f>J46</f>
        <v>20</v>
      </c>
      <c r="K47" s="55">
        <f t="shared" si="1"/>
        <v>60</v>
      </c>
      <c r="L47" s="224"/>
    </row>
    <row r="48" spans="1:12" s="52" customFormat="1" ht="17.25" customHeight="1">
      <c r="A48" s="193">
        <v>12</v>
      </c>
      <c r="B48" s="202" t="s">
        <v>206</v>
      </c>
      <c r="C48" s="199" t="s">
        <v>86</v>
      </c>
      <c r="D48" s="196" t="s">
        <v>25</v>
      </c>
      <c r="E48" s="196" t="s">
        <v>26</v>
      </c>
      <c r="F48" s="121" t="s">
        <v>203</v>
      </c>
      <c r="G48" s="121" t="s">
        <v>148</v>
      </c>
      <c r="H48" s="128">
        <v>0</v>
      </c>
      <c r="I48" s="128">
        <v>0</v>
      </c>
      <c r="J48" s="128">
        <v>0</v>
      </c>
      <c r="K48" s="49">
        <f t="shared" si="1"/>
        <v>0</v>
      </c>
      <c r="L48" s="122"/>
    </row>
    <row r="49" spans="1:13" s="52" customFormat="1" ht="17.25" customHeight="1">
      <c r="A49" s="194"/>
      <c r="B49" s="203"/>
      <c r="C49" s="201"/>
      <c r="D49" s="195"/>
      <c r="E49" s="195"/>
      <c r="F49" s="121" t="s">
        <v>204</v>
      </c>
      <c r="G49" s="121" t="s">
        <v>148</v>
      </c>
      <c r="H49" s="128">
        <v>0</v>
      </c>
      <c r="I49" s="128">
        <v>0</v>
      </c>
      <c r="J49" s="128">
        <v>0</v>
      </c>
      <c r="K49" s="49">
        <f t="shared" si="1"/>
        <v>0</v>
      </c>
      <c r="L49" s="122"/>
    </row>
    <row r="50" spans="1:13" s="52" customFormat="1" ht="17.25" customHeight="1">
      <c r="A50" s="195"/>
      <c r="B50" s="204"/>
      <c r="C50" s="205" t="s">
        <v>205</v>
      </c>
      <c r="D50" s="206"/>
      <c r="E50" s="206"/>
      <c r="F50" s="206"/>
      <c r="G50" s="206"/>
      <c r="H50" s="128">
        <f>SUM(H48:H49)</f>
        <v>0</v>
      </c>
      <c r="I50" s="128">
        <f t="shared" ref="I50:J50" si="20">SUM(I48:I49)</f>
        <v>0</v>
      </c>
      <c r="J50" s="128">
        <f t="shared" si="20"/>
        <v>0</v>
      </c>
      <c r="K50" s="48">
        <f>SUM(K48:K49)</f>
        <v>0</v>
      </c>
      <c r="L50" s="122"/>
    </row>
    <row r="51" spans="1:13" s="52" customFormat="1" ht="144" customHeight="1">
      <c r="A51" s="141"/>
      <c r="B51" s="142" t="s">
        <v>217</v>
      </c>
      <c r="C51" s="47" t="s">
        <v>218</v>
      </c>
      <c r="D51" s="140" t="s">
        <v>209</v>
      </c>
      <c r="E51" s="140" t="s">
        <v>26</v>
      </c>
      <c r="F51" s="143" t="s">
        <v>219</v>
      </c>
      <c r="G51" s="140" t="s">
        <v>148</v>
      </c>
      <c r="H51" s="128"/>
      <c r="I51" s="138">
        <v>0</v>
      </c>
      <c r="J51" s="138">
        <v>0</v>
      </c>
      <c r="K51" s="55">
        <f t="shared" ref="K51:K52" si="21">SUM(H51:J51)</f>
        <v>0</v>
      </c>
      <c r="L51" s="164" t="s">
        <v>223</v>
      </c>
    </row>
    <row r="52" spans="1:13" s="52" customFormat="1" ht="17.25" customHeight="1">
      <c r="A52" s="141"/>
      <c r="B52" s="142"/>
      <c r="C52" s="219" t="s">
        <v>205</v>
      </c>
      <c r="D52" s="219"/>
      <c r="E52" s="219"/>
      <c r="F52" s="219"/>
      <c r="G52" s="219"/>
      <c r="H52" s="128">
        <f>H51</f>
        <v>0</v>
      </c>
      <c r="I52" s="128">
        <f>I51</f>
        <v>0</v>
      </c>
      <c r="J52" s="128">
        <f>J51</f>
        <v>0</v>
      </c>
      <c r="K52" s="55">
        <f t="shared" si="21"/>
        <v>0</v>
      </c>
      <c r="L52" s="144"/>
    </row>
    <row r="53" spans="1:13" ht="31.5">
      <c r="A53" s="57">
        <v>13</v>
      </c>
      <c r="B53" s="58" t="s">
        <v>94</v>
      </c>
      <c r="C53" s="59" t="s">
        <v>85</v>
      </c>
      <c r="D53" s="60" t="s">
        <v>85</v>
      </c>
      <c r="E53" s="60" t="s">
        <v>85</v>
      </c>
      <c r="F53" s="60" t="s">
        <v>85</v>
      </c>
      <c r="G53" s="60" t="s">
        <v>85</v>
      </c>
      <c r="H53" s="126">
        <f>H8</f>
        <v>40540.629000000001</v>
      </c>
      <c r="I53" s="126">
        <f>I8</f>
        <v>22695.502</v>
      </c>
      <c r="J53" s="126">
        <f>J8</f>
        <v>22695.502</v>
      </c>
      <c r="K53" s="62">
        <f>SUM(H53:J53)</f>
        <v>85931.633000000002</v>
      </c>
      <c r="L53" s="50" t="s">
        <v>85</v>
      </c>
    </row>
    <row r="54" spans="1:13" ht="31.5">
      <c r="A54" s="63"/>
      <c r="B54" s="202" t="s">
        <v>95</v>
      </c>
      <c r="C54" s="45" t="s">
        <v>86</v>
      </c>
      <c r="D54" s="46" t="s">
        <v>85</v>
      </c>
      <c r="E54" s="46" t="s">
        <v>85</v>
      </c>
      <c r="F54" s="46" t="s">
        <v>85</v>
      </c>
      <c r="G54" s="46" t="s">
        <v>85</v>
      </c>
      <c r="H54" s="48">
        <f>H53-H55-H56</f>
        <v>40217.368999999999</v>
      </c>
      <c r="I54" s="128">
        <f>I53-I55</f>
        <v>22372.242000000002</v>
      </c>
      <c r="J54" s="128">
        <f>J53-J55</f>
        <v>22372.242000000002</v>
      </c>
      <c r="K54" s="48">
        <f>SUM(H54:J54)</f>
        <v>84961.853000000003</v>
      </c>
      <c r="L54" s="45" t="s">
        <v>85</v>
      </c>
    </row>
    <row r="55" spans="1:13" ht="31.5">
      <c r="A55" s="63"/>
      <c r="B55" s="212"/>
      <c r="C55" s="45" t="s">
        <v>112</v>
      </c>
      <c r="D55" s="140" t="s">
        <v>85</v>
      </c>
      <c r="E55" s="140" t="s">
        <v>85</v>
      </c>
      <c r="F55" s="140" t="s">
        <v>85</v>
      </c>
      <c r="G55" s="140" t="s">
        <v>85</v>
      </c>
      <c r="H55" s="48">
        <f>H20+H19</f>
        <v>323.26</v>
      </c>
      <c r="I55" s="128">
        <f>H55</f>
        <v>323.26</v>
      </c>
      <c r="J55" s="128">
        <f>I55</f>
        <v>323.26</v>
      </c>
      <c r="K55" s="48">
        <f t="shared" ref="K55" si="22">SUM(H55:J55)</f>
        <v>969.78</v>
      </c>
      <c r="L55" s="45" t="s">
        <v>85</v>
      </c>
    </row>
    <row r="56" spans="1:13" ht="31.5">
      <c r="A56" s="63"/>
      <c r="B56" s="213"/>
      <c r="C56" s="45" t="s">
        <v>218</v>
      </c>
      <c r="D56" s="46" t="s">
        <v>85</v>
      </c>
      <c r="E56" s="46" t="s">
        <v>85</v>
      </c>
      <c r="F56" s="46" t="s">
        <v>85</v>
      </c>
      <c r="G56" s="46" t="s">
        <v>85</v>
      </c>
      <c r="H56" s="128">
        <f>H52</f>
        <v>0</v>
      </c>
      <c r="I56" s="128">
        <v>0</v>
      </c>
      <c r="J56" s="128">
        <v>0</v>
      </c>
      <c r="K56" s="48">
        <f t="shared" ref="K56" si="23">SUM(H56:J56)</f>
        <v>0</v>
      </c>
      <c r="L56" s="45" t="s">
        <v>85</v>
      </c>
    </row>
    <row r="57" spans="1:13">
      <c r="B57" s="65"/>
      <c r="C57" s="66"/>
      <c r="D57" s="67"/>
      <c r="E57" s="67"/>
      <c r="F57" s="67"/>
      <c r="G57" s="67"/>
      <c r="H57" s="130"/>
      <c r="I57" s="130"/>
      <c r="J57" s="130"/>
      <c r="K57" s="68"/>
      <c r="L57" s="66"/>
    </row>
    <row r="58" spans="1:13" ht="18.75">
      <c r="B58" s="217"/>
      <c r="C58" s="217"/>
      <c r="D58" s="217"/>
      <c r="E58" s="69"/>
      <c r="F58" s="69"/>
      <c r="G58" s="69"/>
      <c r="H58" s="131"/>
      <c r="I58" s="131"/>
      <c r="J58" s="139"/>
      <c r="K58" s="72"/>
      <c r="L58" s="218"/>
      <c r="M58" s="218"/>
    </row>
    <row r="59" spans="1:13" ht="18.75">
      <c r="B59" s="28"/>
      <c r="C59" s="28"/>
      <c r="D59" s="73"/>
      <c r="E59" s="73"/>
      <c r="F59" s="73"/>
      <c r="G59" s="73"/>
      <c r="H59" s="132"/>
      <c r="I59" s="132"/>
      <c r="J59" s="132"/>
      <c r="K59" s="75"/>
      <c r="L59" s="28"/>
    </row>
    <row r="60" spans="1:13" ht="18.75">
      <c r="B60" s="28"/>
      <c r="C60" s="28"/>
      <c r="D60" s="73"/>
      <c r="E60" s="73"/>
      <c r="F60" s="73"/>
      <c r="G60" s="73"/>
      <c r="H60" s="133"/>
      <c r="I60" s="133"/>
      <c r="J60" s="133"/>
      <c r="K60" s="75"/>
      <c r="L60" s="28"/>
    </row>
    <row r="61" spans="1:13" ht="18.75">
      <c r="B61" s="28"/>
      <c r="C61" s="28"/>
      <c r="D61" s="73"/>
      <c r="E61" s="73"/>
      <c r="F61" s="73"/>
      <c r="G61" s="73"/>
      <c r="H61" s="133"/>
      <c r="I61" s="133"/>
      <c r="J61" s="134"/>
      <c r="K61" s="75"/>
      <c r="L61" s="28"/>
    </row>
    <row r="62" spans="1:13" ht="18.75">
      <c r="B62" s="28"/>
      <c r="C62" s="28"/>
      <c r="D62" s="73"/>
      <c r="E62" s="73"/>
      <c r="F62" s="73"/>
      <c r="G62" s="73"/>
      <c r="H62" s="133"/>
      <c r="I62" s="133"/>
      <c r="J62" s="133"/>
      <c r="K62" s="75"/>
      <c r="L62" s="28"/>
    </row>
    <row r="63" spans="1:13" ht="18.75">
      <c r="B63" s="28"/>
      <c r="C63" s="28"/>
      <c r="D63" s="73"/>
      <c r="E63" s="73"/>
      <c r="F63" s="73"/>
      <c r="G63" s="73"/>
      <c r="H63" s="134"/>
      <c r="I63" s="133"/>
      <c r="J63" s="134"/>
      <c r="K63" s="75"/>
      <c r="L63" s="28"/>
    </row>
    <row r="64" spans="1:13">
      <c r="B64" s="28"/>
      <c r="C64" s="28"/>
      <c r="D64" s="73"/>
      <c r="E64" s="73"/>
      <c r="F64" s="73"/>
      <c r="G64" s="73"/>
      <c r="H64" s="135"/>
      <c r="I64" s="135"/>
      <c r="J64" s="135"/>
      <c r="K64" s="75"/>
      <c r="L64" s="28"/>
    </row>
    <row r="65" spans="2:12">
      <c r="B65" s="28"/>
      <c r="C65" s="28"/>
      <c r="D65" s="73"/>
      <c r="E65" s="73"/>
      <c r="F65" s="73"/>
      <c r="G65" s="73"/>
      <c r="H65" s="135"/>
      <c r="I65" s="136"/>
      <c r="J65" s="136"/>
      <c r="K65" s="75"/>
      <c r="L65" s="28"/>
    </row>
    <row r="66" spans="2:12">
      <c r="B66" s="28"/>
      <c r="C66" s="28"/>
      <c r="D66" s="73"/>
      <c r="E66" s="73"/>
      <c r="F66" s="73"/>
      <c r="G66" s="73"/>
      <c r="H66" s="135"/>
      <c r="I66" s="136"/>
      <c r="J66" s="136"/>
      <c r="K66" s="75"/>
      <c r="L66" s="28"/>
    </row>
    <row r="67" spans="2:12">
      <c r="B67" s="28"/>
      <c r="C67" s="28"/>
      <c r="D67" s="73"/>
      <c r="E67" s="73"/>
      <c r="F67" s="73"/>
      <c r="G67" s="73"/>
      <c r="H67" s="136"/>
      <c r="I67" s="136"/>
      <c r="J67" s="136"/>
      <c r="K67" s="75"/>
      <c r="L67" s="28"/>
    </row>
    <row r="68" spans="2:12">
      <c r="B68" s="28"/>
      <c r="C68" s="28"/>
      <c r="D68" s="73"/>
      <c r="E68" s="73"/>
      <c r="F68" s="73"/>
      <c r="G68" s="73"/>
      <c r="H68" s="136"/>
      <c r="I68" s="136"/>
      <c r="J68" s="136"/>
      <c r="K68" s="75"/>
      <c r="L68" s="28"/>
    </row>
    <row r="69" spans="2:12">
      <c r="B69" s="28"/>
      <c r="C69" s="28"/>
      <c r="D69" s="73"/>
      <c r="E69" s="73"/>
      <c r="F69" s="73"/>
      <c r="G69" s="73"/>
      <c r="H69" s="135"/>
      <c r="I69" s="136"/>
      <c r="J69" s="136"/>
      <c r="K69" s="75"/>
      <c r="L69" s="28"/>
    </row>
    <row r="70" spans="2:12">
      <c r="B70" s="28"/>
      <c r="C70" s="28"/>
      <c r="D70" s="73"/>
      <c r="E70" s="73"/>
      <c r="F70" s="73"/>
      <c r="G70" s="73"/>
      <c r="H70" s="136"/>
      <c r="I70" s="136"/>
      <c r="J70" s="136"/>
      <c r="K70" s="75"/>
      <c r="L70" s="28"/>
    </row>
    <row r="71" spans="2:12">
      <c r="B71" s="28"/>
      <c r="C71" s="28"/>
      <c r="D71" s="73"/>
      <c r="E71" s="73"/>
      <c r="F71" s="73"/>
      <c r="G71" s="73"/>
      <c r="H71" s="136"/>
      <c r="I71" s="136"/>
      <c r="J71" s="136"/>
      <c r="K71" s="75"/>
      <c r="L71" s="28"/>
    </row>
    <row r="72" spans="2:12">
      <c r="B72" s="28"/>
      <c r="C72" s="28"/>
      <c r="D72" s="73"/>
      <c r="E72" s="73"/>
      <c r="F72" s="73"/>
      <c r="G72" s="73"/>
      <c r="H72" s="136"/>
      <c r="I72" s="136"/>
      <c r="J72" s="136"/>
      <c r="K72" s="75"/>
      <c r="L72" s="28"/>
    </row>
    <row r="73" spans="2:12">
      <c r="B73" s="28"/>
      <c r="C73" s="28"/>
      <c r="D73" s="73"/>
      <c r="E73" s="73"/>
      <c r="F73" s="73"/>
      <c r="G73" s="73"/>
      <c r="H73" s="136"/>
      <c r="I73" s="136"/>
      <c r="J73" s="136"/>
      <c r="K73" s="75"/>
      <c r="L73" s="28"/>
    </row>
    <row r="74" spans="2:12">
      <c r="B74" s="28"/>
      <c r="C74" s="28"/>
      <c r="D74" s="73"/>
      <c r="E74" s="73"/>
      <c r="F74" s="73"/>
      <c r="G74" s="73"/>
      <c r="H74" s="136"/>
      <c r="I74" s="136"/>
      <c r="J74" s="136"/>
      <c r="K74" s="75"/>
      <c r="L74" s="28"/>
    </row>
    <row r="75" spans="2:12">
      <c r="B75" s="28"/>
      <c r="C75" s="28"/>
      <c r="D75" s="73"/>
      <c r="E75" s="73"/>
      <c r="F75" s="73"/>
      <c r="G75" s="73"/>
      <c r="H75" s="136"/>
      <c r="I75" s="136"/>
      <c r="J75" s="136"/>
      <c r="K75" s="75"/>
      <c r="L75" s="28"/>
    </row>
    <row r="76" spans="2:12">
      <c r="B76" s="28"/>
      <c r="C76" s="28"/>
      <c r="D76" s="73"/>
      <c r="E76" s="73"/>
      <c r="F76" s="73"/>
      <c r="G76" s="73"/>
      <c r="H76" s="136"/>
      <c r="I76" s="136"/>
      <c r="J76" s="136"/>
      <c r="K76" s="75"/>
      <c r="L76" s="28"/>
    </row>
    <row r="77" spans="2:12">
      <c r="B77" s="28"/>
      <c r="C77" s="28"/>
      <c r="D77" s="73"/>
      <c r="E77" s="73"/>
      <c r="F77" s="73"/>
      <c r="G77" s="73"/>
      <c r="H77" s="136"/>
      <c r="I77" s="136"/>
      <c r="J77" s="136"/>
      <c r="K77" s="75"/>
      <c r="L77" s="28"/>
    </row>
    <row r="78" spans="2:12">
      <c r="B78" s="28"/>
      <c r="C78" s="28"/>
      <c r="D78" s="73"/>
      <c r="E78" s="73"/>
      <c r="F78" s="73"/>
      <c r="G78" s="73"/>
      <c r="H78" s="136"/>
      <c r="I78" s="136"/>
      <c r="J78" s="136"/>
      <c r="K78" s="75"/>
      <c r="L78" s="28"/>
    </row>
    <row r="79" spans="2:12">
      <c r="B79" s="28"/>
      <c r="C79" s="28"/>
      <c r="D79" s="73"/>
      <c r="E79" s="73"/>
      <c r="F79" s="73"/>
      <c r="G79" s="73"/>
      <c r="H79" s="136"/>
      <c r="I79" s="136"/>
      <c r="J79" s="136"/>
      <c r="K79" s="75"/>
      <c r="L79" s="28"/>
    </row>
    <row r="80" spans="2:12">
      <c r="B80" s="28"/>
      <c r="C80" s="28"/>
      <c r="D80" s="73"/>
      <c r="E80" s="73"/>
      <c r="F80" s="73"/>
      <c r="G80" s="73"/>
      <c r="H80" s="136"/>
      <c r="I80" s="136"/>
      <c r="J80" s="136"/>
      <c r="K80" s="75"/>
      <c r="L80" s="28"/>
    </row>
    <row r="81" spans="2:12">
      <c r="B81" s="28"/>
      <c r="C81" s="28"/>
      <c r="D81" s="73"/>
      <c r="E81" s="73"/>
      <c r="F81" s="73"/>
      <c r="G81" s="73"/>
      <c r="H81" s="136"/>
      <c r="I81" s="136"/>
      <c r="J81" s="136"/>
      <c r="K81" s="75"/>
      <c r="L81" s="28"/>
    </row>
    <row r="82" spans="2:12">
      <c r="B82" s="28"/>
      <c r="C82" s="28"/>
      <c r="D82" s="73"/>
      <c r="E82" s="73"/>
      <c r="F82" s="73"/>
      <c r="G82" s="73"/>
      <c r="H82" s="136"/>
      <c r="I82" s="136"/>
      <c r="J82" s="136"/>
      <c r="K82" s="75"/>
      <c r="L82" s="28"/>
    </row>
    <row r="83" spans="2:12">
      <c r="B83" s="28"/>
      <c r="C83" s="28"/>
      <c r="D83" s="73"/>
      <c r="E83" s="73"/>
      <c r="F83" s="73"/>
      <c r="G83" s="73"/>
      <c r="H83" s="136"/>
      <c r="I83" s="136"/>
      <c r="J83" s="136"/>
      <c r="K83" s="75"/>
      <c r="L83" s="28"/>
    </row>
    <row r="84" spans="2:12">
      <c r="B84" s="28"/>
      <c r="C84" s="28"/>
      <c r="D84" s="73"/>
      <c r="E84" s="73"/>
      <c r="F84" s="73"/>
      <c r="G84" s="73"/>
      <c r="H84" s="136"/>
      <c r="I84" s="136"/>
      <c r="J84" s="136"/>
      <c r="K84" s="75"/>
      <c r="L84" s="28"/>
    </row>
    <row r="85" spans="2:12">
      <c r="B85" s="28"/>
      <c r="C85" s="28"/>
      <c r="D85" s="73"/>
      <c r="E85" s="73"/>
      <c r="F85" s="73"/>
      <c r="G85" s="73"/>
      <c r="H85" s="136"/>
      <c r="I85" s="136"/>
      <c r="J85" s="136"/>
      <c r="K85" s="75"/>
      <c r="L85" s="28"/>
    </row>
    <row r="86" spans="2:12">
      <c r="B86" s="28"/>
      <c r="C86" s="28"/>
      <c r="D86" s="73"/>
      <c r="E86" s="73"/>
      <c r="F86" s="73"/>
      <c r="G86" s="73"/>
      <c r="H86" s="136"/>
      <c r="I86" s="136"/>
      <c r="J86" s="136"/>
      <c r="K86" s="75"/>
      <c r="L86" s="28"/>
    </row>
    <row r="87" spans="2:12">
      <c r="B87" s="28"/>
      <c r="C87" s="28"/>
      <c r="D87" s="73"/>
      <c r="E87" s="73"/>
      <c r="F87" s="73"/>
      <c r="G87" s="73"/>
      <c r="H87" s="136"/>
      <c r="I87" s="136"/>
      <c r="J87" s="136"/>
      <c r="K87" s="75"/>
      <c r="L87" s="28"/>
    </row>
    <row r="88" spans="2:12">
      <c r="B88" s="28"/>
      <c r="C88" s="28"/>
      <c r="D88" s="73"/>
      <c r="E88" s="73"/>
      <c r="F88" s="73"/>
      <c r="G88" s="73"/>
      <c r="H88" s="136"/>
      <c r="I88" s="136"/>
      <c r="J88" s="136"/>
      <c r="K88" s="75"/>
      <c r="L88" s="28"/>
    </row>
    <row r="89" spans="2:12">
      <c r="B89" s="28"/>
      <c r="C89" s="28"/>
      <c r="D89" s="73"/>
      <c r="E89" s="73"/>
      <c r="F89" s="73"/>
      <c r="G89" s="73"/>
      <c r="H89" s="136"/>
      <c r="I89" s="136"/>
      <c r="J89" s="136"/>
      <c r="K89" s="75"/>
      <c r="L89" s="28"/>
    </row>
    <row r="90" spans="2:12">
      <c r="B90" s="28"/>
      <c r="C90" s="28"/>
      <c r="D90" s="73"/>
      <c r="E90" s="73"/>
      <c r="F90" s="73"/>
      <c r="G90" s="73"/>
      <c r="H90" s="136"/>
      <c r="I90" s="136"/>
      <c r="J90" s="136"/>
      <c r="K90" s="75"/>
      <c r="L90" s="28"/>
    </row>
    <row r="91" spans="2:12">
      <c r="B91" s="28"/>
      <c r="C91" s="28"/>
      <c r="D91" s="73"/>
      <c r="E91" s="73"/>
      <c r="F91" s="73"/>
      <c r="G91" s="73"/>
      <c r="H91" s="136"/>
      <c r="I91" s="136"/>
      <c r="J91" s="136"/>
      <c r="K91" s="75"/>
      <c r="L91" s="28"/>
    </row>
    <row r="92" spans="2:12">
      <c r="B92" s="28"/>
      <c r="C92" s="28"/>
      <c r="D92" s="73"/>
      <c r="E92" s="73"/>
      <c r="F92" s="73"/>
      <c r="G92" s="73"/>
      <c r="H92" s="136"/>
      <c r="I92" s="136"/>
      <c r="J92" s="136"/>
      <c r="K92" s="75"/>
      <c r="L92" s="28"/>
    </row>
    <row r="93" spans="2:12">
      <c r="B93" s="28"/>
      <c r="C93" s="28"/>
      <c r="D93" s="73"/>
      <c r="E93" s="73"/>
      <c r="F93" s="73"/>
      <c r="G93" s="73"/>
      <c r="H93" s="136"/>
      <c r="I93" s="136"/>
      <c r="J93" s="136"/>
      <c r="K93" s="75"/>
      <c r="L93" s="28"/>
    </row>
    <row r="94" spans="2:12">
      <c r="B94" s="28"/>
      <c r="C94" s="28"/>
      <c r="D94" s="73"/>
      <c r="E94" s="73"/>
      <c r="F94" s="73"/>
      <c r="G94" s="73"/>
      <c r="H94" s="136"/>
      <c r="I94" s="136"/>
      <c r="J94" s="136"/>
      <c r="K94" s="75"/>
      <c r="L94" s="28"/>
    </row>
    <row r="95" spans="2:12">
      <c r="B95" s="28"/>
      <c r="C95" s="28"/>
      <c r="D95" s="73"/>
      <c r="E95" s="73"/>
      <c r="F95" s="73"/>
      <c r="G95" s="73"/>
      <c r="H95" s="136"/>
      <c r="I95" s="136"/>
      <c r="J95" s="136"/>
      <c r="K95" s="75"/>
      <c r="L95" s="28"/>
    </row>
    <row r="96" spans="2:12">
      <c r="B96" s="28"/>
      <c r="C96" s="28"/>
      <c r="D96" s="73"/>
      <c r="E96" s="73"/>
      <c r="F96" s="73"/>
      <c r="G96" s="73"/>
      <c r="H96" s="136"/>
      <c r="I96" s="136"/>
      <c r="J96" s="136"/>
      <c r="K96" s="75"/>
      <c r="L96" s="28"/>
    </row>
    <row r="97" spans="2:12">
      <c r="B97" s="28"/>
      <c r="C97" s="28"/>
      <c r="D97" s="73"/>
      <c r="E97" s="73"/>
      <c r="F97" s="73"/>
      <c r="G97" s="73"/>
      <c r="H97" s="136"/>
      <c r="I97" s="136"/>
      <c r="J97" s="136"/>
      <c r="K97" s="75"/>
      <c r="L97" s="28"/>
    </row>
    <row r="98" spans="2:12">
      <c r="B98" s="28"/>
      <c r="C98" s="28"/>
      <c r="D98" s="73"/>
      <c r="E98" s="73"/>
      <c r="F98" s="73"/>
      <c r="G98" s="73"/>
      <c r="H98" s="136"/>
      <c r="I98" s="136"/>
      <c r="J98" s="136"/>
      <c r="K98" s="75"/>
      <c r="L98" s="28"/>
    </row>
    <row r="99" spans="2:12">
      <c r="B99" s="28"/>
      <c r="C99" s="28"/>
      <c r="D99" s="73"/>
      <c r="E99" s="73"/>
      <c r="F99" s="73"/>
      <c r="G99" s="73"/>
      <c r="H99" s="136"/>
      <c r="I99" s="136"/>
      <c r="J99" s="136"/>
      <c r="K99" s="75"/>
      <c r="L99" s="28"/>
    </row>
    <row r="100" spans="2:12">
      <c r="B100" s="28"/>
      <c r="C100" s="28"/>
      <c r="D100" s="73"/>
      <c r="E100" s="73"/>
      <c r="F100" s="73"/>
      <c r="G100" s="73"/>
      <c r="H100" s="136"/>
      <c r="I100" s="136"/>
      <c r="J100" s="136"/>
      <c r="K100" s="75"/>
      <c r="L100" s="28"/>
    </row>
    <row r="101" spans="2:12">
      <c r="B101" s="28"/>
      <c r="C101" s="28"/>
      <c r="D101" s="73"/>
      <c r="E101" s="73"/>
      <c r="F101" s="73"/>
      <c r="G101" s="73"/>
      <c r="H101" s="136"/>
      <c r="I101" s="136"/>
      <c r="J101" s="136"/>
      <c r="K101" s="75"/>
      <c r="L101" s="28"/>
    </row>
    <row r="102" spans="2:12">
      <c r="B102" s="28"/>
      <c r="C102" s="28"/>
      <c r="D102" s="73"/>
      <c r="E102" s="73"/>
      <c r="F102" s="73"/>
      <c r="G102" s="73"/>
      <c r="H102" s="136"/>
      <c r="I102" s="136"/>
      <c r="J102" s="136"/>
      <c r="K102" s="75"/>
      <c r="L102" s="28"/>
    </row>
    <row r="103" spans="2:12">
      <c r="B103" s="28"/>
      <c r="C103" s="28"/>
      <c r="D103" s="73"/>
      <c r="E103" s="73"/>
      <c r="F103" s="73"/>
      <c r="G103" s="73"/>
      <c r="H103" s="136"/>
      <c r="I103" s="136"/>
      <c r="J103" s="136"/>
      <c r="K103" s="75"/>
      <c r="L103" s="28"/>
    </row>
    <row r="104" spans="2:12">
      <c r="B104" s="28"/>
      <c r="C104" s="28"/>
      <c r="D104" s="73"/>
      <c r="E104" s="73"/>
      <c r="F104" s="73"/>
      <c r="G104" s="73"/>
      <c r="H104" s="136"/>
      <c r="I104" s="136"/>
      <c r="J104" s="136"/>
      <c r="K104" s="75"/>
      <c r="L104" s="28"/>
    </row>
    <row r="105" spans="2:12">
      <c r="B105" s="28"/>
      <c r="C105" s="28"/>
      <c r="D105" s="73"/>
      <c r="E105" s="73"/>
      <c r="F105" s="73"/>
      <c r="G105" s="73"/>
      <c r="H105" s="136"/>
      <c r="I105" s="136"/>
      <c r="J105" s="136"/>
      <c r="K105" s="75"/>
      <c r="L105" s="28"/>
    </row>
    <row r="106" spans="2:12">
      <c r="B106" s="28"/>
      <c r="C106" s="28"/>
      <c r="D106" s="73"/>
      <c r="E106" s="73"/>
      <c r="F106" s="73"/>
      <c r="G106" s="73"/>
      <c r="H106" s="136"/>
      <c r="I106" s="136"/>
      <c r="J106" s="136"/>
      <c r="K106" s="75"/>
      <c r="L106" s="28"/>
    </row>
  </sheetData>
  <mergeCells count="55">
    <mergeCell ref="M16:V17"/>
    <mergeCell ref="F40:F44"/>
    <mergeCell ref="C33:C44"/>
    <mergeCell ref="D33:D44"/>
    <mergeCell ref="E33:E44"/>
    <mergeCell ref="F33:F39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A10:A11"/>
    <mergeCell ref="B10:B11"/>
    <mergeCell ref="C11:G11"/>
    <mergeCell ref="L10:L25"/>
    <mergeCell ref="A27:A29"/>
    <mergeCell ref="B27:B29"/>
    <mergeCell ref="B24:B25"/>
    <mergeCell ref="C25:G25"/>
    <mergeCell ref="C29:G29"/>
    <mergeCell ref="B58:D58"/>
    <mergeCell ref="L58:M58"/>
    <mergeCell ref="C21:G21"/>
    <mergeCell ref="A22:A23"/>
    <mergeCell ref="B22:B23"/>
    <mergeCell ref="C23:G23"/>
    <mergeCell ref="B54:B56"/>
    <mergeCell ref="A46:A47"/>
    <mergeCell ref="B46:B47"/>
    <mergeCell ref="C47:G47"/>
    <mergeCell ref="A33:A45"/>
    <mergeCell ref="B33:B45"/>
    <mergeCell ref="C45:G45"/>
    <mergeCell ref="A24:A25"/>
    <mergeCell ref="L27:L47"/>
    <mergeCell ref="C52:G52"/>
    <mergeCell ref="A48:A50"/>
    <mergeCell ref="E12:E20"/>
    <mergeCell ref="F12:F20"/>
    <mergeCell ref="C12:C18"/>
    <mergeCell ref="D12:D18"/>
    <mergeCell ref="C48:C49"/>
    <mergeCell ref="D48:D49"/>
    <mergeCell ref="E48:E49"/>
    <mergeCell ref="B48:B50"/>
    <mergeCell ref="C50:G50"/>
    <mergeCell ref="B12:B21"/>
    <mergeCell ref="A12:A21"/>
    <mergeCell ref="A30:A32"/>
    <mergeCell ref="B30:B32"/>
    <mergeCell ref="C32:G32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view="pageBreakPreview" zoomScaleNormal="100" zoomScaleSheetLayoutView="100" workbookViewId="0">
      <selection activeCell="F12" sqref="F12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customWidth="1"/>
    <col min="6" max="13" width="12" customWidth="1"/>
  </cols>
  <sheetData>
    <row r="1" spans="1:15" ht="72" customHeight="1">
      <c r="A1" s="2"/>
      <c r="B1" s="1"/>
      <c r="C1" s="2"/>
      <c r="D1" s="1"/>
      <c r="E1" s="185" t="s">
        <v>185</v>
      </c>
      <c r="F1" s="185"/>
      <c r="G1" s="185"/>
      <c r="H1" s="185"/>
      <c r="I1" s="185"/>
      <c r="J1" s="185"/>
      <c r="K1" s="156"/>
      <c r="L1" s="166"/>
      <c r="M1" s="150"/>
    </row>
    <row r="2" spans="1:15" ht="18.7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8.75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57"/>
      <c r="L4" s="167"/>
      <c r="M4" s="151"/>
    </row>
    <row r="5" spans="1:15" ht="48" customHeight="1">
      <c r="A5" s="190" t="s">
        <v>186</v>
      </c>
      <c r="B5" s="186"/>
      <c r="C5" s="186"/>
      <c r="D5" s="186"/>
      <c r="E5" s="186"/>
      <c r="F5" s="186"/>
      <c r="G5" s="186"/>
      <c r="H5" s="186"/>
      <c r="I5" s="186"/>
      <c r="J5" s="186"/>
      <c r="K5" s="157"/>
      <c r="L5" s="167"/>
      <c r="M5" s="151"/>
    </row>
    <row r="6" spans="1:15" ht="18.7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5" ht="15.75" customHeight="1">
      <c r="A7" s="179" t="s">
        <v>4</v>
      </c>
      <c r="B7" s="179" t="s">
        <v>167</v>
      </c>
      <c r="C7" s="179" t="s">
        <v>64</v>
      </c>
      <c r="D7" s="179" t="s">
        <v>168</v>
      </c>
      <c r="E7" s="187" t="s">
        <v>169</v>
      </c>
      <c r="F7" s="188"/>
      <c r="G7" s="188"/>
      <c r="H7" s="188"/>
      <c r="I7" s="188"/>
      <c r="J7" s="188"/>
      <c r="K7" s="188"/>
      <c r="L7" s="188"/>
      <c r="M7" s="189"/>
    </row>
    <row r="8" spans="1:15">
      <c r="A8" s="179"/>
      <c r="B8" s="179"/>
      <c r="C8" s="179"/>
      <c r="D8" s="179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58">
        <v>2025</v>
      </c>
      <c r="L8" s="168">
        <v>2026</v>
      </c>
      <c r="M8" s="152">
        <v>2027</v>
      </c>
    </row>
    <row r="9" spans="1:15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25">
        <v>7</v>
      </c>
      <c r="H9" s="123">
        <v>8</v>
      </c>
      <c r="I9" s="147">
        <v>9</v>
      </c>
      <c r="J9" s="25">
        <v>10</v>
      </c>
      <c r="K9" s="158">
        <v>11</v>
      </c>
      <c r="L9" s="168">
        <v>12</v>
      </c>
      <c r="M9" s="152">
        <v>13</v>
      </c>
    </row>
    <row r="10" spans="1:15" ht="21" customHeight="1">
      <c r="A10" s="113">
        <v>1</v>
      </c>
      <c r="B10" s="248" t="s">
        <v>178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</row>
    <row r="11" spans="1:15" ht="29.25" customHeight="1">
      <c r="A11" s="14" t="s">
        <v>170</v>
      </c>
      <c r="B11" s="250" t="s">
        <v>188</v>
      </c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</row>
    <row r="12" spans="1:15" ht="47.25">
      <c r="A12" s="14" t="s">
        <v>173</v>
      </c>
      <c r="B12" s="114" t="s">
        <v>179</v>
      </c>
      <c r="C12" s="16" t="s">
        <v>74</v>
      </c>
      <c r="D12" s="45" t="s">
        <v>172</v>
      </c>
      <c r="E12" s="115">
        <v>5.9</v>
      </c>
      <c r="F12" s="115">
        <v>5.9</v>
      </c>
      <c r="G12" s="115">
        <v>6</v>
      </c>
      <c r="H12" s="115">
        <f>J12</f>
        <v>6.1</v>
      </c>
      <c r="I12" s="115">
        <v>6.1</v>
      </c>
      <c r="J12" s="115">
        <v>6.1</v>
      </c>
      <c r="K12" s="115">
        <v>6.1</v>
      </c>
      <c r="L12" s="115">
        <v>6.1</v>
      </c>
      <c r="M12" s="115">
        <v>6.1</v>
      </c>
    </row>
    <row r="13" spans="1:15" ht="34.5" customHeight="1">
      <c r="A13" s="14" t="s">
        <v>175</v>
      </c>
      <c r="B13" s="245" t="s">
        <v>180</v>
      </c>
      <c r="C13" s="246"/>
      <c r="D13" s="246"/>
      <c r="E13" s="246"/>
      <c r="F13" s="246"/>
      <c r="G13" s="246"/>
      <c r="H13" s="246"/>
      <c r="I13" s="246"/>
      <c r="J13" s="247"/>
      <c r="K13" s="155"/>
      <c r="L13" s="155"/>
      <c r="M13" s="155"/>
    </row>
    <row r="14" spans="1:15" ht="49.5" customHeight="1">
      <c r="A14" s="14" t="s">
        <v>181</v>
      </c>
      <c r="B14" s="114" t="s">
        <v>182</v>
      </c>
      <c r="C14" s="16" t="s">
        <v>74</v>
      </c>
      <c r="D14" s="45" t="s">
        <v>172</v>
      </c>
      <c r="E14" s="18">
        <v>88</v>
      </c>
      <c r="F14" s="18">
        <v>88</v>
      </c>
      <c r="G14" s="18">
        <v>88</v>
      </c>
      <c r="H14" s="18">
        <f>J14</f>
        <v>88</v>
      </c>
      <c r="I14" s="18">
        <v>88</v>
      </c>
      <c r="J14" s="18">
        <v>88</v>
      </c>
      <c r="K14" s="18">
        <v>88</v>
      </c>
      <c r="L14" s="18">
        <v>88</v>
      </c>
      <c r="M14" s="18">
        <v>88</v>
      </c>
    </row>
    <row r="15" spans="1:15" ht="33.75" customHeight="1">
      <c r="A15" s="14" t="s">
        <v>183</v>
      </c>
      <c r="B15" s="114" t="s">
        <v>184</v>
      </c>
      <c r="C15" s="16" t="s">
        <v>72</v>
      </c>
      <c r="D15" s="45" t="s">
        <v>172</v>
      </c>
      <c r="E15" s="18">
        <v>120</v>
      </c>
      <c r="F15" s="18">
        <v>130</v>
      </c>
      <c r="G15" s="18">
        <v>140</v>
      </c>
      <c r="H15" s="18">
        <f>J15</f>
        <v>140</v>
      </c>
      <c r="I15" s="18">
        <v>140</v>
      </c>
      <c r="J15" s="18">
        <v>140</v>
      </c>
      <c r="K15" s="18">
        <v>140</v>
      </c>
      <c r="L15" s="18">
        <v>140</v>
      </c>
      <c r="M15" s="18">
        <v>140</v>
      </c>
      <c r="N15" s="19"/>
      <c r="O15" s="1"/>
    </row>
  </sheetData>
  <mergeCells count="11">
    <mergeCell ref="B13:J13"/>
    <mergeCell ref="E1:J1"/>
    <mergeCell ref="A4:J4"/>
    <mergeCell ref="A5:J5"/>
    <mergeCell ref="A7:A8"/>
    <mergeCell ref="B7:B8"/>
    <mergeCell ref="C7:C8"/>
    <mergeCell ref="D7:D8"/>
    <mergeCell ref="E7:M7"/>
    <mergeCell ref="B10:M10"/>
    <mergeCell ref="B11:M11"/>
  </mergeCells>
  <pageMargins left="1.1811023622047245" right="0.70866141732283472" top="0.31496062992125984" bottom="0.31496062992125984" header="0.31496062992125984" footer="0.31496062992125984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9"/>
  <sheetViews>
    <sheetView view="pageBreakPreview" zoomScale="75" zoomScaleNormal="75" zoomScaleSheetLayoutView="75" workbookViewId="0">
      <selection activeCell="I9" sqref="I9:I15"/>
    </sheetView>
  </sheetViews>
  <sheetFormatPr defaultRowHeight="15.75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>
      <c r="A1" s="28"/>
      <c r="B1" s="28"/>
      <c r="C1" s="28"/>
      <c r="D1" s="28"/>
      <c r="E1" s="28"/>
      <c r="F1" s="28"/>
      <c r="G1" s="28"/>
      <c r="H1" s="29"/>
      <c r="I1" s="228" t="s">
        <v>61</v>
      </c>
      <c r="J1" s="228"/>
      <c r="K1" s="228"/>
      <c r="L1" s="228"/>
      <c r="M1" s="30"/>
      <c r="N1" s="30"/>
      <c r="O1" s="30"/>
    </row>
    <row r="2" spans="1:15" ht="31.5" customHeight="1">
      <c r="A2" s="28"/>
      <c r="B2" s="28"/>
      <c r="C2" s="28"/>
      <c r="D2" s="28"/>
      <c r="E2" s="28"/>
      <c r="F2" s="28"/>
      <c r="G2" s="28"/>
      <c r="H2" s="28"/>
      <c r="I2" s="229" t="s">
        <v>118</v>
      </c>
      <c r="J2" s="229"/>
      <c r="K2" s="229"/>
      <c r="L2" s="229"/>
      <c r="M2" s="30"/>
      <c r="N2" s="30"/>
      <c r="O2" s="30"/>
    </row>
    <row r="3" spans="1: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>
      <c r="A4" s="230" t="s">
        <v>113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>
      <c r="A6" s="231" t="s">
        <v>4</v>
      </c>
      <c r="B6" s="233" t="s">
        <v>80</v>
      </c>
      <c r="C6" s="233" t="s">
        <v>81</v>
      </c>
      <c r="D6" s="234" t="s">
        <v>6</v>
      </c>
      <c r="E6" s="234"/>
      <c r="F6" s="234"/>
      <c r="G6" s="234"/>
      <c r="H6" s="235" t="s">
        <v>82</v>
      </c>
      <c r="I6" s="235"/>
      <c r="J6" s="235"/>
      <c r="K6" s="236"/>
      <c r="L6" s="233" t="s">
        <v>83</v>
      </c>
      <c r="M6" s="32"/>
      <c r="N6" s="32"/>
    </row>
    <row r="7" spans="1:15" ht="31.5">
      <c r="A7" s="232"/>
      <c r="B7" s="233"/>
      <c r="C7" s="233"/>
      <c r="D7" s="33" t="s">
        <v>7</v>
      </c>
      <c r="E7" s="33" t="s">
        <v>8</v>
      </c>
      <c r="F7" s="33" t="s">
        <v>9</v>
      </c>
      <c r="G7" s="33" t="s">
        <v>10</v>
      </c>
      <c r="H7" s="170" t="s">
        <v>68</v>
      </c>
      <c r="I7" s="170" t="s">
        <v>222</v>
      </c>
      <c r="J7" s="170" t="s">
        <v>225</v>
      </c>
      <c r="K7" s="34" t="s">
        <v>226</v>
      </c>
      <c r="L7" s="233"/>
      <c r="N7" s="31" t="s">
        <v>84</v>
      </c>
    </row>
    <row r="8" spans="1:15" ht="47.25">
      <c r="A8" s="35">
        <v>1</v>
      </c>
      <c r="B8" s="36" t="s">
        <v>114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793.77</v>
      </c>
      <c r="I8" s="39">
        <f t="shared" ref="I8:J8" si="0">I9</f>
        <v>400</v>
      </c>
      <c r="J8" s="39">
        <f t="shared" si="0"/>
        <v>400</v>
      </c>
      <c r="K8" s="39">
        <f t="shared" ref="K8:K17" si="1">SUM(H8:J8)</f>
        <v>1593.77</v>
      </c>
      <c r="L8" s="40" t="s">
        <v>85</v>
      </c>
      <c r="M8" s="41"/>
    </row>
    <row r="9" spans="1:15" s="44" customFormat="1" ht="63">
      <c r="A9" s="35">
        <f>A8+1</f>
        <v>2</v>
      </c>
      <c r="B9" s="42" t="s">
        <v>115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H12+H14+H17</f>
        <v>793.77</v>
      </c>
      <c r="I9" s="127">
        <f t="shared" ref="I9:J9" si="2">I12+I14+I17</f>
        <v>400</v>
      </c>
      <c r="J9" s="43">
        <f t="shared" si="2"/>
        <v>400</v>
      </c>
      <c r="K9" s="39">
        <f t="shared" si="1"/>
        <v>1593.77</v>
      </c>
      <c r="L9" s="40" t="s">
        <v>85</v>
      </c>
    </row>
    <row r="10" spans="1:15" ht="36" customHeight="1">
      <c r="A10" s="193">
        <f>A9+1</f>
        <v>3</v>
      </c>
      <c r="B10" s="202" t="s">
        <v>224</v>
      </c>
      <c r="C10" s="200" t="s">
        <v>86</v>
      </c>
      <c r="D10" s="196" t="s">
        <v>25</v>
      </c>
      <c r="E10" s="196" t="s">
        <v>26</v>
      </c>
      <c r="F10" s="199" t="s">
        <v>50</v>
      </c>
      <c r="G10" s="140" t="s">
        <v>25</v>
      </c>
      <c r="H10" s="48">
        <v>578.52</v>
      </c>
      <c r="I10" s="128">
        <v>300</v>
      </c>
      <c r="J10" s="48">
        <v>300</v>
      </c>
      <c r="K10" s="49">
        <f t="shared" ref="K10" si="3">SUM(H10:J10)</f>
        <v>1178.52</v>
      </c>
      <c r="L10" s="165"/>
    </row>
    <row r="11" spans="1:15" ht="41.25" customHeight="1">
      <c r="A11" s="210"/>
      <c r="B11" s="212"/>
      <c r="C11" s="242"/>
      <c r="D11" s="244"/>
      <c r="E11" s="244"/>
      <c r="F11" s="240"/>
      <c r="G11" s="140" t="s">
        <v>46</v>
      </c>
      <c r="H11" s="48">
        <v>115.25</v>
      </c>
      <c r="I11" s="128">
        <v>0</v>
      </c>
      <c r="J11" s="48">
        <v>0</v>
      </c>
      <c r="K11" s="49">
        <f t="shared" si="1"/>
        <v>115.25</v>
      </c>
      <c r="L11" s="225" t="s">
        <v>28</v>
      </c>
    </row>
    <row r="12" spans="1:15">
      <c r="A12" s="211"/>
      <c r="B12" s="213"/>
      <c r="C12" s="214" t="s">
        <v>88</v>
      </c>
      <c r="D12" s="215"/>
      <c r="E12" s="215"/>
      <c r="F12" s="215"/>
      <c r="G12" s="216"/>
      <c r="H12" s="48">
        <f>H10+H11</f>
        <v>693.77</v>
      </c>
      <c r="I12" s="128">
        <f t="shared" ref="I12:J12" si="4">I10+I11</f>
        <v>300</v>
      </c>
      <c r="J12" s="48">
        <f t="shared" si="4"/>
        <v>300</v>
      </c>
      <c r="K12" s="49">
        <f t="shared" si="1"/>
        <v>1293.77</v>
      </c>
      <c r="L12" s="226"/>
    </row>
    <row r="13" spans="1:15" ht="66" customHeight="1">
      <c r="A13" s="193">
        <f>A10+1</f>
        <v>4</v>
      </c>
      <c r="B13" s="202" t="s">
        <v>116</v>
      </c>
      <c r="C13" s="45" t="s">
        <v>86</v>
      </c>
      <c r="D13" s="56" t="s">
        <v>25</v>
      </c>
      <c r="E13" s="56" t="s">
        <v>26</v>
      </c>
      <c r="F13" s="53" t="s">
        <v>53</v>
      </c>
      <c r="G13" s="46" t="s">
        <v>25</v>
      </c>
      <c r="H13" s="48">
        <v>50</v>
      </c>
      <c r="I13" s="128">
        <v>50</v>
      </c>
      <c r="J13" s="48">
        <v>50</v>
      </c>
      <c r="K13" s="49">
        <f t="shared" si="1"/>
        <v>150</v>
      </c>
      <c r="L13" s="226"/>
    </row>
    <row r="14" spans="1:15">
      <c r="A14" s="211"/>
      <c r="B14" s="213"/>
      <c r="C14" s="219" t="s">
        <v>89</v>
      </c>
      <c r="D14" s="219"/>
      <c r="E14" s="219"/>
      <c r="F14" s="219"/>
      <c r="G14" s="219"/>
      <c r="H14" s="48">
        <f>SUM(H13:H13)</f>
        <v>50</v>
      </c>
      <c r="I14" s="128">
        <f>SUM(I13:I13)</f>
        <v>50</v>
      </c>
      <c r="J14" s="48">
        <f>SUM(J13:J13)</f>
        <v>50</v>
      </c>
      <c r="K14" s="49">
        <f t="shared" si="1"/>
        <v>150</v>
      </c>
      <c r="L14" s="226"/>
    </row>
    <row r="15" spans="1:15" ht="44.25" customHeight="1">
      <c r="A15" s="193">
        <f>A13+1</f>
        <v>5</v>
      </c>
      <c r="B15" s="202" t="s">
        <v>117</v>
      </c>
      <c r="C15" s="45" t="s">
        <v>86</v>
      </c>
      <c r="D15" s="196" t="s">
        <v>25</v>
      </c>
      <c r="E15" s="196" t="s">
        <v>26</v>
      </c>
      <c r="F15" s="199" t="s">
        <v>56</v>
      </c>
      <c r="G15" s="46" t="s">
        <v>25</v>
      </c>
      <c r="H15" s="48">
        <v>50</v>
      </c>
      <c r="I15" s="129">
        <v>50</v>
      </c>
      <c r="J15" s="49">
        <v>50</v>
      </c>
      <c r="K15" s="49">
        <f t="shared" si="1"/>
        <v>150</v>
      </c>
      <c r="L15" s="226"/>
    </row>
    <row r="16" spans="1:15" ht="39" hidden="1" customHeight="1">
      <c r="A16" s="210"/>
      <c r="B16" s="212"/>
      <c r="C16" s="45" t="s">
        <v>86</v>
      </c>
      <c r="D16" s="244"/>
      <c r="E16" s="244"/>
      <c r="F16" s="240"/>
      <c r="G16" s="140" t="s">
        <v>215</v>
      </c>
      <c r="H16" s="48">
        <v>0</v>
      </c>
      <c r="I16" s="49">
        <v>0</v>
      </c>
      <c r="J16" s="49">
        <v>0</v>
      </c>
      <c r="K16" s="49">
        <f t="shared" ref="K16" si="5">SUM(H16:J16)</f>
        <v>0</v>
      </c>
      <c r="L16" s="226"/>
    </row>
    <row r="17" spans="1:13">
      <c r="A17" s="211"/>
      <c r="B17" s="213"/>
      <c r="C17" s="214" t="s">
        <v>90</v>
      </c>
      <c r="D17" s="215"/>
      <c r="E17" s="215"/>
      <c r="F17" s="215"/>
      <c r="G17" s="216"/>
      <c r="H17" s="48">
        <f>SUM(H15:H16)</f>
        <v>50</v>
      </c>
      <c r="I17" s="48">
        <f t="shared" ref="I17:J17" si="6">SUM(I15:I16)</f>
        <v>50</v>
      </c>
      <c r="J17" s="48">
        <f t="shared" si="6"/>
        <v>50</v>
      </c>
      <c r="K17" s="49">
        <f t="shared" si="1"/>
        <v>150</v>
      </c>
      <c r="L17" s="226"/>
    </row>
    <row r="18" spans="1:13" ht="31.5">
      <c r="A18" s="57">
        <f>A15+1</f>
        <v>6</v>
      </c>
      <c r="B18" s="58" t="s">
        <v>94</v>
      </c>
      <c r="C18" s="59" t="s">
        <v>85</v>
      </c>
      <c r="D18" s="60" t="s">
        <v>85</v>
      </c>
      <c r="E18" s="60" t="s">
        <v>85</v>
      </c>
      <c r="F18" s="60" t="s">
        <v>85</v>
      </c>
      <c r="G18" s="60" t="s">
        <v>85</v>
      </c>
      <c r="H18" s="61">
        <f>H8</f>
        <v>793.77</v>
      </c>
      <c r="I18" s="61">
        <f>I8</f>
        <v>400</v>
      </c>
      <c r="J18" s="61">
        <f>J8</f>
        <v>400</v>
      </c>
      <c r="K18" s="62">
        <f t="shared" ref="K18:K19" si="7">SUM(H18:J18)</f>
        <v>1593.77</v>
      </c>
      <c r="L18" s="50" t="s">
        <v>85</v>
      </c>
    </row>
    <row r="19" spans="1:13" ht="31.5">
      <c r="A19" s="63"/>
      <c r="B19" s="81" t="s">
        <v>95</v>
      </c>
      <c r="C19" s="45" t="s">
        <v>86</v>
      </c>
      <c r="D19" s="46" t="s">
        <v>85</v>
      </c>
      <c r="E19" s="46" t="s">
        <v>85</v>
      </c>
      <c r="F19" s="46" t="s">
        <v>85</v>
      </c>
      <c r="G19" s="46" t="s">
        <v>85</v>
      </c>
      <c r="H19" s="48">
        <f>H18</f>
        <v>793.77</v>
      </c>
      <c r="I19" s="48">
        <f t="shared" ref="I19:J19" si="8">I18</f>
        <v>400</v>
      </c>
      <c r="J19" s="48">
        <f t="shared" si="8"/>
        <v>400</v>
      </c>
      <c r="K19" s="48">
        <f t="shared" si="7"/>
        <v>1593.77</v>
      </c>
      <c r="L19" s="45" t="s">
        <v>85</v>
      </c>
    </row>
    <row r="20" spans="1:13">
      <c r="B20" s="65"/>
      <c r="C20" s="66"/>
      <c r="D20" s="67"/>
      <c r="E20" s="67"/>
      <c r="F20" s="67"/>
      <c r="G20" s="67"/>
      <c r="H20" s="68"/>
      <c r="I20" s="68"/>
      <c r="J20" s="68"/>
      <c r="K20" s="68"/>
      <c r="L20" s="66"/>
    </row>
    <row r="21" spans="1:13" ht="18.75">
      <c r="B21" s="217"/>
      <c r="C21" s="217"/>
      <c r="D21" s="217"/>
      <c r="E21" s="69"/>
      <c r="F21" s="69"/>
      <c r="G21" s="69"/>
      <c r="H21" s="70"/>
      <c r="I21" s="70"/>
      <c r="J21" s="71"/>
      <c r="K21" s="72"/>
      <c r="L21" s="218"/>
      <c r="M21" s="218"/>
    </row>
    <row r="22" spans="1:13" ht="18.75">
      <c r="B22" s="28"/>
      <c r="C22" s="28"/>
      <c r="D22" s="73"/>
      <c r="E22" s="73"/>
      <c r="F22" s="73"/>
      <c r="G22" s="73"/>
      <c r="H22" s="74"/>
      <c r="I22" s="74"/>
      <c r="J22" s="74"/>
      <c r="K22" s="75"/>
      <c r="L22" s="28"/>
    </row>
    <row r="23" spans="1:13" ht="18.75">
      <c r="B23" s="28"/>
      <c r="C23" s="28"/>
      <c r="D23" s="73"/>
      <c r="E23" s="73"/>
      <c r="F23" s="73"/>
      <c r="G23" s="73"/>
      <c r="H23" s="76"/>
      <c r="I23" s="76"/>
      <c r="J23" s="76"/>
      <c r="K23" s="75"/>
      <c r="L23" s="28"/>
    </row>
    <row r="24" spans="1:13" ht="18.75">
      <c r="B24" s="28"/>
      <c r="C24" s="28"/>
      <c r="D24" s="73"/>
      <c r="E24" s="73"/>
      <c r="F24" s="73"/>
      <c r="G24" s="73"/>
      <c r="H24" s="76"/>
      <c r="I24" s="76"/>
      <c r="J24" s="77"/>
      <c r="K24" s="75"/>
      <c r="L24" s="28"/>
    </row>
    <row r="25" spans="1:13" ht="18.75">
      <c r="B25" s="28"/>
      <c r="C25" s="28"/>
      <c r="D25" s="73"/>
      <c r="E25" s="73"/>
      <c r="F25" s="73"/>
      <c r="G25" s="73"/>
      <c r="H25" s="76"/>
      <c r="I25" s="76"/>
      <c r="J25" s="76"/>
      <c r="K25" s="75"/>
      <c r="L25" s="28"/>
    </row>
    <row r="26" spans="1:13" ht="18.75">
      <c r="B26" s="28"/>
      <c r="C26" s="28"/>
      <c r="D26" s="73"/>
      <c r="E26" s="73"/>
      <c r="F26" s="73"/>
      <c r="G26" s="73"/>
      <c r="H26" s="77"/>
      <c r="I26" s="76"/>
      <c r="J26" s="77"/>
      <c r="K26" s="75"/>
      <c r="L26" s="28"/>
    </row>
    <row r="27" spans="1:13">
      <c r="B27" s="28"/>
      <c r="C27" s="28"/>
      <c r="D27" s="73"/>
      <c r="E27" s="73"/>
      <c r="F27" s="73"/>
      <c r="G27" s="73"/>
      <c r="H27" s="78"/>
      <c r="I27" s="78"/>
      <c r="J27" s="78"/>
      <c r="K27" s="75"/>
      <c r="L27" s="28"/>
    </row>
    <row r="28" spans="1:13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1:13">
      <c r="B29" s="28"/>
      <c r="C29" s="28"/>
      <c r="D29" s="73"/>
      <c r="E29" s="73"/>
      <c r="F29" s="73"/>
      <c r="G29" s="73"/>
      <c r="H29" s="78"/>
      <c r="I29" s="75"/>
      <c r="J29" s="75"/>
      <c r="K29" s="75"/>
      <c r="L29" s="28"/>
    </row>
    <row r="30" spans="1:13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1:13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1:13">
      <c r="B32" s="28"/>
      <c r="C32" s="28"/>
      <c r="D32" s="73"/>
      <c r="E32" s="73"/>
      <c r="F32" s="73"/>
      <c r="G32" s="73"/>
      <c r="H32" s="78"/>
      <c r="I32" s="75"/>
      <c r="J32" s="75"/>
      <c r="K32" s="75"/>
      <c r="L32" s="28"/>
    </row>
    <row r="33" spans="2:12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  <row r="66" spans="2:12">
      <c r="B66" s="28"/>
      <c r="C66" s="28"/>
      <c r="D66" s="73"/>
      <c r="E66" s="73"/>
      <c r="F66" s="73"/>
      <c r="G66" s="73"/>
      <c r="H66" s="75"/>
      <c r="I66" s="75"/>
      <c r="J66" s="75"/>
      <c r="K66" s="75"/>
      <c r="L66" s="28"/>
    </row>
    <row r="67" spans="2:12">
      <c r="B67" s="28"/>
      <c r="C67" s="28"/>
      <c r="D67" s="73"/>
      <c r="E67" s="73"/>
      <c r="F67" s="73"/>
      <c r="G67" s="73"/>
      <c r="H67" s="75"/>
      <c r="I67" s="75"/>
      <c r="J67" s="75"/>
      <c r="K67" s="75"/>
      <c r="L67" s="28"/>
    </row>
    <row r="68" spans="2:12">
      <c r="B68" s="28"/>
      <c r="C68" s="28"/>
      <c r="D68" s="73"/>
      <c r="E68" s="73"/>
      <c r="F68" s="73"/>
      <c r="G68" s="73"/>
      <c r="H68" s="75"/>
      <c r="I68" s="75"/>
      <c r="J68" s="75"/>
      <c r="K68" s="75"/>
      <c r="L68" s="28"/>
    </row>
    <row r="69" spans="2:12">
      <c r="B69" s="28"/>
      <c r="C69" s="28"/>
      <c r="D69" s="73"/>
      <c r="E69" s="73"/>
      <c r="F69" s="73"/>
      <c r="G69" s="73"/>
      <c r="H69" s="75"/>
      <c r="I69" s="75"/>
      <c r="J69" s="75"/>
      <c r="K69" s="75"/>
      <c r="L69" s="28"/>
    </row>
  </sheetData>
  <mergeCells count="28">
    <mergeCell ref="D10:D11"/>
    <mergeCell ref="E10:E11"/>
    <mergeCell ref="F10:F11"/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B21:D21"/>
    <mergeCell ref="L21:M21"/>
    <mergeCell ref="C14:G14"/>
    <mergeCell ref="A15:A17"/>
    <mergeCell ref="B15:B17"/>
    <mergeCell ref="C17:G17"/>
    <mergeCell ref="L11:L17"/>
    <mergeCell ref="C12:G12"/>
    <mergeCell ref="A13:A14"/>
    <mergeCell ref="B13:B14"/>
    <mergeCell ref="D15:D16"/>
    <mergeCell ref="E15:E16"/>
    <mergeCell ref="F15:F16"/>
    <mergeCell ref="B10:B12"/>
    <mergeCell ref="A10:A12"/>
    <mergeCell ref="C10:C11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view="pageBreakPreview" zoomScaleNormal="100" zoomScaleSheetLayoutView="100" workbookViewId="0">
      <selection activeCell="A10" sqref="A10:M10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13" width="12" customWidth="1"/>
  </cols>
  <sheetData>
    <row r="1" spans="1:13" ht="59.25" customHeight="1">
      <c r="A1" s="2"/>
      <c r="B1" s="1"/>
      <c r="C1" s="2"/>
      <c r="D1" s="1"/>
      <c r="E1" s="256" t="s">
        <v>193</v>
      </c>
      <c r="F1" s="256"/>
      <c r="G1" s="256"/>
      <c r="H1" s="256"/>
      <c r="I1" s="256"/>
      <c r="J1" s="256"/>
      <c r="K1" s="163"/>
      <c r="L1" s="171"/>
      <c r="M1" s="154"/>
    </row>
    <row r="2" spans="1:13" ht="18.7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61"/>
      <c r="L4" s="167"/>
      <c r="M4" s="151"/>
    </row>
    <row r="5" spans="1:13" ht="41.25" customHeight="1">
      <c r="A5" s="190" t="s">
        <v>194</v>
      </c>
      <c r="B5" s="186"/>
      <c r="C5" s="186"/>
      <c r="D5" s="186"/>
      <c r="E5" s="186"/>
      <c r="F5" s="186"/>
      <c r="G5" s="186"/>
      <c r="H5" s="186"/>
      <c r="I5" s="186"/>
      <c r="J5" s="186"/>
      <c r="K5" s="161"/>
      <c r="L5" s="167"/>
      <c r="M5" s="151"/>
    </row>
    <row r="6" spans="1:13" ht="18.7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>
      <c r="A7" s="179" t="s">
        <v>4</v>
      </c>
      <c r="B7" s="179" t="s">
        <v>167</v>
      </c>
      <c r="C7" s="179" t="s">
        <v>64</v>
      </c>
      <c r="D7" s="179" t="s">
        <v>168</v>
      </c>
      <c r="E7" s="187" t="s">
        <v>169</v>
      </c>
      <c r="F7" s="188"/>
      <c r="G7" s="188"/>
      <c r="H7" s="188"/>
      <c r="I7" s="188"/>
      <c r="J7" s="188"/>
      <c r="K7" s="188"/>
      <c r="L7" s="188"/>
      <c r="M7" s="189"/>
    </row>
    <row r="8" spans="1:13">
      <c r="A8" s="179"/>
      <c r="B8" s="179"/>
      <c r="C8" s="179"/>
      <c r="D8" s="179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62">
        <v>2025</v>
      </c>
      <c r="L8" s="168">
        <v>2026</v>
      </c>
      <c r="M8" s="152">
        <v>2027</v>
      </c>
    </row>
    <row r="9" spans="1:13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5</v>
      </c>
      <c r="G9" s="25">
        <v>6</v>
      </c>
      <c r="H9" s="123">
        <v>7</v>
      </c>
      <c r="I9" s="147">
        <v>8</v>
      </c>
      <c r="J9" s="25">
        <v>9</v>
      </c>
      <c r="K9" s="162">
        <v>10</v>
      </c>
      <c r="L9" s="168">
        <v>11</v>
      </c>
      <c r="M9" s="152">
        <v>12</v>
      </c>
    </row>
    <row r="10" spans="1:13" ht="33.75" customHeight="1">
      <c r="A10" s="252" t="s">
        <v>189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</row>
    <row r="11" spans="1:13" ht="32.25" customHeight="1">
      <c r="A11" s="254" t="s">
        <v>195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</row>
    <row r="12" spans="1:13" ht="63.75">
      <c r="A12" s="27" t="s">
        <v>2</v>
      </c>
      <c r="B12" s="116" t="s">
        <v>190</v>
      </c>
      <c r="C12" s="3" t="s">
        <v>191</v>
      </c>
      <c r="D12" s="117" t="s">
        <v>192</v>
      </c>
      <c r="E12" s="3">
        <v>2</v>
      </c>
      <c r="F12" s="3">
        <v>2</v>
      </c>
      <c r="G12" s="3">
        <v>2</v>
      </c>
      <c r="H12" s="3">
        <v>2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</sheetData>
  <mergeCells count="10">
    <mergeCell ref="A10:M10"/>
    <mergeCell ref="A11:M11"/>
    <mergeCell ref="E1:J1"/>
    <mergeCell ref="A4:J4"/>
    <mergeCell ref="A5:J5"/>
    <mergeCell ref="A7:A8"/>
    <mergeCell ref="B7:B8"/>
    <mergeCell ref="C7:C8"/>
    <mergeCell ref="D7:D8"/>
    <mergeCell ref="E7:M7"/>
  </mergeCells>
  <pageMargins left="1.1811023622047245" right="0.70866141732283472" top="0.31496062992125984" bottom="0.31496062992125984" header="0.31496062992125984" footer="0.31496062992125984"/>
  <pageSetup paperSize="9" scale="4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J10" sqref="J10"/>
    </sheetView>
  </sheetViews>
  <sheetFormatPr defaultRowHeight="15.75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>
      <c r="A1" s="28"/>
      <c r="B1" s="28"/>
      <c r="C1" s="28"/>
      <c r="D1" s="28"/>
      <c r="E1" s="28"/>
      <c r="F1" s="28"/>
      <c r="G1" s="28"/>
      <c r="H1" s="29"/>
      <c r="I1" s="228" t="s">
        <v>61</v>
      </c>
      <c r="J1" s="228"/>
      <c r="K1" s="228"/>
      <c r="L1" s="228"/>
      <c r="M1" s="30"/>
      <c r="N1" s="30"/>
      <c r="O1" s="30"/>
    </row>
    <row r="2" spans="1:15">
      <c r="A2" s="28"/>
      <c r="B2" s="28"/>
      <c r="C2" s="28"/>
      <c r="D2" s="28"/>
      <c r="E2" s="28"/>
      <c r="F2" s="28"/>
      <c r="G2" s="28"/>
      <c r="H2" s="28"/>
      <c r="I2" s="229" t="s">
        <v>119</v>
      </c>
      <c r="J2" s="229"/>
      <c r="K2" s="229"/>
      <c r="L2" s="229"/>
      <c r="M2" s="30"/>
      <c r="N2" s="30"/>
      <c r="O2" s="30"/>
    </row>
    <row r="3" spans="1: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>
      <c r="A4" s="230" t="s">
        <v>120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>
      <c r="A6" s="231" t="s">
        <v>4</v>
      </c>
      <c r="B6" s="233" t="s">
        <v>80</v>
      </c>
      <c r="C6" s="233" t="s">
        <v>81</v>
      </c>
      <c r="D6" s="234" t="s">
        <v>6</v>
      </c>
      <c r="E6" s="234"/>
      <c r="F6" s="234"/>
      <c r="G6" s="234"/>
      <c r="H6" s="235" t="s">
        <v>82</v>
      </c>
      <c r="I6" s="235"/>
      <c r="J6" s="235"/>
      <c r="K6" s="236"/>
      <c r="L6" s="233" t="s">
        <v>83</v>
      </c>
      <c r="M6" s="32"/>
      <c r="N6" s="32"/>
    </row>
    <row r="7" spans="1:15" ht="31.5">
      <c r="A7" s="232"/>
      <c r="B7" s="233"/>
      <c r="C7" s="233"/>
      <c r="D7" s="33" t="s">
        <v>7</v>
      </c>
      <c r="E7" s="33" t="s">
        <v>8</v>
      </c>
      <c r="F7" s="33" t="s">
        <v>9</v>
      </c>
      <c r="G7" s="33" t="s">
        <v>10</v>
      </c>
      <c r="H7" s="170" t="s">
        <v>68</v>
      </c>
      <c r="I7" s="170" t="s">
        <v>222</v>
      </c>
      <c r="J7" s="170" t="s">
        <v>225</v>
      </c>
      <c r="K7" s="34" t="s">
        <v>226</v>
      </c>
      <c r="L7" s="233"/>
      <c r="N7" s="31" t="s">
        <v>84</v>
      </c>
    </row>
    <row r="8" spans="1:15" ht="78.75">
      <c r="A8" s="35">
        <v>1</v>
      </c>
      <c r="B8" s="36" t="s">
        <v>121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0</v>
      </c>
      <c r="I8" s="39">
        <f t="shared" ref="I8:J8" si="0">I9</f>
        <v>0</v>
      </c>
      <c r="J8" s="39">
        <f t="shared" si="0"/>
        <v>0</v>
      </c>
      <c r="K8" s="39">
        <f t="shared" ref="K8:K13" si="1">SUM(H8:J8)</f>
        <v>0</v>
      </c>
      <c r="L8" s="40" t="s">
        <v>85</v>
      </c>
      <c r="M8" s="41"/>
    </row>
    <row r="9" spans="1:15" s="44" customFormat="1" ht="63">
      <c r="A9" s="35">
        <f>A8+1</f>
        <v>2</v>
      </c>
      <c r="B9" s="42" t="s">
        <v>122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</f>
        <v>0</v>
      </c>
      <c r="I9" s="43">
        <f t="shared" ref="I9:J9" si="2">I11+I13</f>
        <v>0</v>
      </c>
      <c r="J9" s="43">
        <f t="shared" si="2"/>
        <v>0</v>
      </c>
      <c r="K9" s="39">
        <f t="shared" si="1"/>
        <v>0</v>
      </c>
      <c r="L9" s="40" t="s">
        <v>85</v>
      </c>
    </row>
    <row r="10" spans="1:15" ht="31.5">
      <c r="A10" s="193">
        <f>A9+1</f>
        <v>3</v>
      </c>
      <c r="B10" s="202" t="s">
        <v>123</v>
      </c>
      <c r="C10" s="45" t="s">
        <v>31</v>
      </c>
      <c r="D10" s="46" t="s">
        <v>125</v>
      </c>
      <c r="E10" s="46" t="s">
        <v>32</v>
      </c>
      <c r="F10" s="47" t="s">
        <v>78</v>
      </c>
      <c r="G10" s="46" t="s">
        <v>126</v>
      </c>
      <c r="H10" s="48">
        <v>0</v>
      </c>
      <c r="I10" s="48">
        <v>0</v>
      </c>
      <c r="J10" s="48">
        <v>0</v>
      </c>
      <c r="K10" s="49">
        <f t="shared" si="1"/>
        <v>0</v>
      </c>
      <c r="L10" s="225" t="s">
        <v>124</v>
      </c>
    </row>
    <row r="11" spans="1:15">
      <c r="A11" s="211"/>
      <c r="B11" s="213"/>
      <c r="C11" s="214" t="s">
        <v>92</v>
      </c>
      <c r="D11" s="215"/>
      <c r="E11" s="215"/>
      <c r="F11" s="215"/>
      <c r="G11" s="216"/>
      <c r="H11" s="48">
        <f>SUM(H10)</f>
        <v>0</v>
      </c>
      <c r="I11" s="48">
        <f>SUM(I10)</f>
        <v>0</v>
      </c>
      <c r="J11" s="48">
        <f>SUM(J10)</f>
        <v>0</v>
      </c>
      <c r="K11" s="49">
        <f t="shared" si="1"/>
        <v>0</v>
      </c>
      <c r="L11" s="226"/>
    </row>
    <row r="12" spans="1:15" ht="99.75" customHeight="1">
      <c r="A12" s="193">
        <f>A10+1</f>
        <v>4</v>
      </c>
      <c r="B12" s="202" t="s">
        <v>127</v>
      </c>
      <c r="C12" s="45" t="s">
        <v>31</v>
      </c>
      <c r="D12" s="56" t="s">
        <v>125</v>
      </c>
      <c r="E12" s="56" t="s">
        <v>32</v>
      </c>
      <c r="F12" s="148" t="s">
        <v>78</v>
      </c>
      <c r="G12" s="46" t="s">
        <v>126</v>
      </c>
      <c r="H12" s="48">
        <v>0</v>
      </c>
      <c r="I12" s="48">
        <v>0</v>
      </c>
      <c r="J12" s="48">
        <v>0</v>
      </c>
      <c r="K12" s="49">
        <f t="shared" si="1"/>
        <v>0</v>
      </c>
      <c r="L12" s="226"/>
    </row>
    <row r="13" spans="1:15">
      <c r="A13" s="211"/>
      <c r="B13" s="213"/>
      <c r="C13" s="219" t="s">
        <v>93</v>
      </c>
      <c r="D13" s="219"/>
      <c r="E13" s="219"/>
      <c r="F13" s="219"/>
      <c r="G13" s="219"/>
      <c r="H13" s="48">
        <f>SUM(H12:H12)</f>
        <v>0</v>
      </c>
      <c r="I13" s="48">
        <f>SUM(I12:I12)</f>
        <v>0</v>
      </c>
      <c r="J13" s="48">
        <f>SUM(J12:J12)</f>
        <v>0</v>
      </c>
      <c r="K13" s="49">
        <f t="shared" si="1"/>
        <v>0</v>
      </c>
      <c r="L13" s="226"/>
    </row>
    <row r="14" spans="1:15" ht="31.5">
      <c r="A14" s="57">
        <f>A12+1</f>
        <v>5</v>
      </c>
      <c r="B14" s="58" t="s">
        <v>94</v>
      </c>
      <c r="C14" s="59" t="s">
        <v>85</v>
      </c>
      <c r="D14" s="60" t="s">
        <v>85</v>
      </c>
      <c r="E14" s="60" t="s">
        <v>85</v>
      </c>
      <c r="F14" s="60" t="s">
        <v>85</v>
      </c>
      <c r="G14" s="60" t="s">
        <v>85</v>
      </c>
      <c r="H14" s="61">
        <f>H8</f>
        <v>0</v>
      </c>
      <c r="I14" s="61">
        <f>I8</f>
        <v>0</v>
      </c>
      <c r="J14" s="61">
        <f>J8</f>
        <v>0</v>
      </c>
      <c r="K14" s="62">
        <f t="shared" ref="K14:K15" si="3">SUM(H14:J14)</f>
        <v>0</v>
      </c>
      <c r="L14" s="50" t="s">
        <v>85</v>
      </c>
    </row>
    <row r="15" spans="1:15" ht="31.5">
      <c r="A15" s="63"/>
      <c r="B15" s="81" t="s">
        <v>95</v>
      </c>
      <c r="C15" s="45" t="s">
        <v>31</v>
      </c>
      <c r="D15" s="46" t="s">
        <v>85</v>
      </c>
      <c r="E15" s="46" t="s">
        <v>85</v>
      </c>
      <c r="F15" s="46" t="s">
        <v>85</v>
      </c>
      <c r="G15" s="46" t="s">
        <v>85</v>
      </c>
      <c r="H15" s="48">
        <f>H14</f>
        <v>0</v>
      </c>
      <c r="I15" s="48">
        <f t="shared" ref="I15:J15" si="4">I14</f>
        <v>0</v>
      </c>
      <c r="J15" s="48">
        <f t="shared" si="4"/>
        <v>0</v>
      </c>
      <c r="K15" s="48">
        <f t="shared" si="3"/>
        <v>0</v>
      </c>
      <c r="L15" s="45" t="s">
        <v>85</v>
      </c>
    </row>
    <row r="16" spans="1:15"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6"/>
    </row>
    <row r="17" spans="2:13" ht="18.75">
      <c r="B17" s="217"/>
      <c r="C17" s="217"/>
      <c r="D17" s="217"/>
      <c r="E17" s="69"/>
      <c r="F17" s="69"/>
      <c r="G17" s="69"/>
      <c r="H17" s="70"/>
      <c r="I17" s="70"/>
      <c r="J17" s="71"/>
      <c r="K17" s="72"/>
      <c r="L17" s="218"/>
      <c r="M17" s="218"/>
    </row>
    <row r="18" spans="2:13" ht="18.75">
      <c r="B18" s="28"/>
      <c r="C18" s="28"/>
      <c r="D18" s="73"/>
      <c r="E18" s="73"/>
      <c r="F18" s="73"/>
      <c r="G18" s="73"/>
      <c r="H18" s="74"/>
      <c r="I18" s="74"/>
      <c r="J18" s="74"/>
      <c r="K18" s="75"/>
      <c r="L18" s="28"/>
    </row>
    <row r="19" spans="2:13" ht="18.75">
      <c r="B19" s="28"/>
      <c r="C19" s="28"/>
      <c r="D19" s="73"/>
      <c r="E19" s="73"/>
      <c r="F19" s="73"/>
      <c r="G19" s="73"/>
      <c r="H19" s="76"/>
      <c r="I19" s="76"/>
      <c r="J19" s="76"/>
      <c r="K19" s="75"/>
      <c r="L19" s="28"/>
    </row>
    <row r="20" spans="2:13" ht="18.75">
      <c r="B20" s="28"/>
      <c r="C20" s="28"/>
      <c r="D20" s="73"/>
      <c r="E20" s="73"/>
      <c r="F20" s="73"/>
      <c r="G20" s="73"/>
      <c r="H20" s="76"/>
      <c r="I20" s="76"/>
      <c r="J20" s="77"/>
      <c r="K20" s="75"/>
      <c r="L20" s="28"/>
    </row>
    <row r="21" spans="2:13" ht="18.75">
      <c r="B21" s="28"/>
      <c r="C21" s="28"/>
      <c r="D21" s="73"/>
      <c r="E21" s="73"/>
      <c r="F21" s="73"/>
      <c r="G21" s="73"/>
      <c r="H21" s="76"/>
      <c r="I21" s="76"/>
      <c r="J21" s="76"/>
      <c r="K21" s="75"/>
      <c r="L21" s="28"/>
    </row>
    <row r="22" spans="2:13" ht="18.75">
      <c r="B22" s="28"/>
      <c r="C22" s="28"/>
      <c r="D22" s="73"/>
      <c r="E22" s="73"/>
      <c r="F22" s="73"/>
      <c r="G22" s="73"/>
      <c r="H22" s="77"/>
      <c r="I22" s="76"/>
      <c r="J22" s="77"/>
      <c r="K22" s="75"/>
      <c r="L22" s="28"/>
    </row>
    <row r="23" spans="2:13">
      <c r="B23" s="28"/>
      <c r="C23" s="28"/>
      <c r="D23" s="73"/>
      <c r="E23" s="73"/>
      <c r="F23" s="73"/>
      <c r="G23" s="73"/>
      <c r="H23" s="78"/>
      <c r="I23" s="78"/>
      <c r="J23" s="78"/>
      <c r="K23" s="75"/>
      <c r="L23" s="28"/>
    </row>
    <row r="24" spans="2:13">
      <c r="B24" s="28"/>
      <c r="C24" s="28"/>
      <c r="D24" s="73"/>
      <c r="E24" s="73"/>
      <c r="F24" s="73"/>
      <c r="G24" s="73"/>
      <c r="H24" s="78"/>
      <c r="I24" s="75"/>
      <c r="J24" s="75"/>
      <c r="K24" s="75"/>
      <c r="L24" s="28"/>
    </row>
    <row r="25" spans="2:13">
      <c r="B25" s="28"/>
      <c r="C25" s="28"/>
      <c r="D25" s="73"/>
      <c r="E25" s="73"/>
      <c r="F25" s="73"/>
      <c r="G25" s="73"/>
      <c r="H25" s="78"/>
      <c r="I25" s="75"/>
      <c r="J25" s="75"/>
      <c r="K25" s="75"/>
      <c r="L25" s="28"/>
    </row>
    <row r="26" spans="2:13">
      <c r="B26" s="28"/>
      <c r="C26" s="28"/>
      <c r="D26" s="73"/>
      <c r="E26" s="73"/>
      <c r="F26" s="73"/>
      <c r="G26" s="73"/>
      <c r="H26" s="75"/>
      <c r="I26" s="75"/>
      <c r="J26" s="75"/>
      <c r="K26" s="75"/>
      <c r="L26" s="28"/>
    </row>
    <row r="27" spans="2:13">
      <c r="B27" s="28"/>
      <c r="C27" s="28"/>
      <c r="D27" s="73"/>
      <c r="E27" s="73"/>
      <c r="F27" s="73"/>
      <c r="G27" s="73"/>
      <c r="H27" s="75"/>
      <c r="I27" s="75"/>
      <c r="J27" s="75"/>
      <c r="K27" s="75"/>
      <c r="L27" s="28"/>
    </row>
    <row r="28" spans="2:13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2:13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2:13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2:13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2:13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</sheetData>
  <mergeCells count="18"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"/>
  <sheetViews>
    <sheetView view="pageBreakPreview" zoomScaleNormal="100" zoomScaleSheetLayoutView="100" workbookViewId="0">
      <selection activeCell="B11" sqref="B11:M11"/>
    </sheetView>
  </sheetViews>
  <sheetFormatPr defaultRowHeight="15.75"/>
  <cols>
    <col min="1" max="1" width="5.375" customWidth="1"/>
    <col min="2" max="2" width="42.125" customWidth="1"/>
    <col min="3" max="3" width="11.5" customWidth="1"/>
    <col min="4" max="4" width="14.875" customWidth="1"/>
    <col min="5" max="5" width="12.875" hidden="1" customWidth="1"/>
    <col min="6" max="13" width="12" customWidth="1"/>
  </cols>
  <sheetData>
    <row r="1" spans="1:13" ht="81" customHeight="1">
      <c r="A1" s="2"/>
      <c r="B1" s="1"/>
      <c r="C1" s="2"/>
      <c r="D1" s="1"/>
      <c r="E1" s="185" t="s">
        <v>200</v>
      </c>
      <c r="F1" s="185"/>
      <c r="G1" s="185"/>
      <c r="H1" s="185"/>
      <c r="I1" s="185"/>
      <c r="J1" s="185"/>
      <c r="K1" s="160"/>
      <c r="L1" s="166"/>
      <c r="M1" s="150"/>
    </row>
    <row r="2" spans="1:13" ht="18.75">
      <c r="A2" s="26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8.75">
      <c r="A3" s="26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8.75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61"/>
      <c r="L4" s="167"/>
      <c r="M4" s="151"/>
    </row>
    <row r="5" spans="1:13" ht="38.25" customHeight="1">
      <c r="A5" s="190" t="s">
        <v>201</v>
      </c>
      <c r="B5" s="186"/>
      <c r="C5" s="186"/>
      <c r="D5" s="186"/>
      <c r="E5" s="186"/>
      <c r="F5" s="186"/>
      <c r="G5" s="186"/>
      <c r="H5" s="186"/>
      <c r="I5" s="186"/>
      <c r="J5" s="186"/>
      <c r="K5" s="161"/>
      <c r="L5" s="167"/>
      <c r="M5" s="151"/>
    </row>
    <row r="6" spans="1:13" ht="18.75">
      <c r="A6" s="26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>
      <c r="A7" s="179" t="s">
        <v>4</v>
      </c>
      <c r="B7" s="179" t="s">
        <v>167</v>
      </c>
      <c r="C7" s="179" t="s">
        <v>64</v>
      </c>
      <c r="D7" s="179" t="s">
        <v>168</v>
      </c>
      <c r="E7" s="187" t="s">
        <v>169</v>
      </c>
      <c r="F7" s="188"/>
      <c r="G7" s="188"/>
      <c r="H7" s="188"/>
      <c r="I7" s="188"/>
      <c r="J7" s="188"/>
      <c r="K7" s="188"/>
      <c r="L7" s="188"/>
      <c r="M7" s="189"/>
    </row>
    <row r="8" spans="1:13">
      <c r="A8" s="179"/>
      <c r="B8" s="179"/>
      <c r="C8" s="179"/>
      <c r="D8" s="179"/>
      <c r="E8" s="25">
        <v>2019</v>
      </c>
      <c r="F8" s="25">
        <v>2020</v>
      </c>
      <c r="G8" s="25">
        <v>2021</v>
      </c>
      <c r="H8" s="123">
        <v>2022</v>
      </c>
      <c r="I8" s="147">
        <v>2023</v>
      </c>
      <c r="J8" s="25">
        <v>2024</v>
      </c>
      <c r="K8" s="162">
        <v>2025</v>
      </c>
      <c r="L8" s="168">
        <v>2026</v>
      </c>
      <c r="M8" s="152">
        <v>2027</v>
      </c>
    </row>
    <row r="9" spans="1:13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>
        <v>5</v>
      </c>
      <c r="G9" s="25">
        <v>6</v>
      </c>
      <c r="H9" s="123">
        <v>7</v>
      </c>
      <c r="I9" s="147">
        <v>8</v>
      </c>
      <c r="J9" s="25">
        <v>9</v>
      </c>
      <c r="K9" s="162">
        <v>10</v>
      </c>
      <c r="L9" s="168">
        <v>11</v>
      </c>
      <c r="M9" s="152">
        <v>12</v>
      </c>
    </row>
    <row r="10" spans="1:13" ht="32.25" customHeight="1">
      <c r="A10" s="113">
        <v>1</v>
      </c>
      <c r="B10" s="248" t="s">
        <v>196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</row>
    <row r="11" spans="1:13" ht="36.75" customHeight="1">
      <c r="A11" s="14" t="s">
        <v>170</v>
      </c>
      <c r="B11" s="250" t="s">
        <v>202</v>
      </c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</row>
    <row r="12" spans="1:13" ht="47.25">
      <c r="A12" s="14" t="s">
        <v>173</v>
      </c>
      <c r="B12" s="118" t="s">
        <v>197</v>
      </c>
      <c r="C12" s="119" t="s">
        <v>74</v>
      </c>
      <c r="D12" s="120" t="s">
        <v>172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</row>
    <row r="13" spans="1:13" ht="51.75" customHeight="1">
      <c r="A13" s="14" t="s">
        <v>175</v>
      </c>
      <c r="B13" s="118" t="s">
        <v>198</v>
      </c>
      <c r="C13" s="119" t="s">
        <v>74</v>
      </c>
      <c r="D13" s="120" t="s">
        <v>172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</row>
    <row r="14" spans="1:13" ht="54" customHeight="1">
      <c r="A14" s="14" t="s">
        <v>181</v>
      </c>
      <c r="B14" s="118" t="s">
        <v>199</v>
      </c>
      <c r="C14" s="119" t="s">
        <v>74</v>
      </c>
      <c r="D14" s="120" t="s">
        <v>172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</row>
  </sheetData>
  <mergeCells count="10">
    <mergeCell ref="B10:M10"/>
    <mergeCell ref="B11:M11"/>
    <mergeCell ref="E1:J1"/>
    <mergeCell ref="A4:J4"/>
    <mergeCell ref="A5:J5"/>
    <mergeCell ref="A7:A8"/>
    <mergeCell ref="B7:B8"/>
    <mergeCell ref="C7:C8"/>
    <mergeCell ref="D7:D8"/>
    <mergeCell ref="E7:M7"/>
  </mergeCells>
  <pageMargins left="1.1811023622047245" right="0.70866141732283472" top="0.31496062992125984" bottom="0.35433070866141736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O65"/>
  <sheetViews>
    <sheetView view="pageBreakPreview" zoomScale="75" zoomScaleNormal="75" zoomScaleSheetLayoutView="75" workbookViewId="0">
      <selection activeCell="I10" sqref="I10"/>
    </sheetView>
  </sheetViews>
  <sheetFormatPr defaultRowHeight="15.75"/>
  <cols>
    <col min="1" max="1" width="6.5" style="64" customWidth="1"/>
    <col min="2" max="2" width="41.5" style="31" customWidth="1"/>
    <col min="3" max="3" width="21.875" style="31" customWidth="1"/>
    <col min="4" max="5" width="9" style="79"/>
    <col min="6" max="6" width="11.125" style="79" bestFit="1" customWidth="1"/>
    <col min="7" max="7" width="12.5" style="79" customWidth="1"/>
    <col min="8" max="10" width="14.125" style="80" customWidth="1"/>
    <col min="11" max="11" width="14.5" style="80" customWidth="1"/>
    <col min="12" max="12" width="30.5" style="31" customWidth="1"/>
    <col min="13" max="13" width="13.25" style="31" customWidth="1"/>
    <col min="14" max="14" width="11.5" style="31" bestFit="1" customWidth="1"/>
    <col min="15" max="15" width="8.625" style="31" bestFit="1" customWidth="1"/>
    <col min="16" max="256" width="9" style="31"/>
    <col min="257" max="257" width="6.5" style="31" customWidth="1"/>
    <col min="258" max="258" width="41.5" style="31" customWidth="1"/>
    <col min="259" max="259" width="21.875" style="31" customWidth="1"/>
    <col min="260" max="261" width="9" style="31"/>
    <col min="262" max="262" width="11.125" style="31" bestFit="1" customWidth="1"/>
    <col min="263" max="263" width="12.5" style="31" customWidth="1"/>
    <col min="264" max="266" width="14.125" style="31" customWidth="1"/>
    <col min="267" max="267" width="14.5" style="31" customWidth="1"/>
    <col min="268" max="268" width="30.5" style="31" customWidth="1"/>
    <col min="269" max="269" width="13.25" style="31" customWidth="1"/>
    <col min="270" max="270" width="11.5" style="31" bestFit="1" customWidth="1"/>
    <col min="271" max="271" width="8.625" style="31" bestFit="1" customWidth="1"/>
    <col min="272" max="512" width="9" style="31"/>
    <col min="513" max="513" width="6.5" style="31" customWidth="1"/>
    <col min="514" max="514" width="41.5" style="31" customWidth="1"/>
    <col min="515" max="515" width="21.875" style="31" customWidth="1"/>
    <col min="516" max="517" width="9" style="31"/>
    <col min="518" max="518" width="11.125" style="31" bestFit="1" customWidth="1"/>
    <col min="519" max="519" width="12.5" style="31" customWidth="1"/>
    <col min="520" max="522" width="14.125" style="31" customWidth="1"/>
    <col min="523" max="523" width="14.5" style="31" customWidth="1"/>
    <col min="524" max="524" width="30.5" style="31" customWidth="1"/>
    <col min="525" max="525" width="13.25" style="31" customWidth="1"/>
    <col min="526" max="526" width="11.5" style="31" bestFit="1" customWidth="1"/>
    <col min="527" max="527" width="8.625" style="31" bestFit="1" customWidth="1"/>
    <col min="528" max="768" width="9" style="31"/>
    <col min="769" max="769" width="6.5" style="31" customWidth="1"/>
    <col min="770" max="770" width="41.5" style="31" customWidth="1"/>
    <col min="771" max="771" width="21.875" style="31" customWidth="1"/>
    <col min="772" max="773" width="9" style="31"/>
    <col min="774" max="774" width="11.125" style="31" bestFit="1" customWidth="1"/>
    <col min="775" max="775" width="12.5" style="31" customWidth="1"/>
    <col min="776" max="778" width="14.125" style="31" customWidth="1"/>
    <col min="779" max="779" width="14.5" style="31" customWidth="1"/>
    <col min="780" max="780" width="30.5" style="31" customWidth="1"/>
    <col min="781" max="781" width="13.25" style="31" customWidth="1"/>
    <col min="782" max="782" width="11.5" style="31" bestFit="1" customWidth="1"/>
    <col min="783" max="783" width="8.625" style="31" bestFit="1" customWidth="1"/>
    <col min="784" max="1024" width="9" style="31"/>
    <col min="1025" max="1025" width="6.5" style="31" customWidth="1"/>
    <col min="1026" max="1026" width="41.5" style="31" customWidth="1"/>
    <col min="1027" max="1027" width="21.875" style="31" customWidth="1"/>
    <col min="1028" max="1029" width="9" style="31"/>
    <col min="1030" max="1030" width="11.125" style="31" bestFit="1" customWidth="1"/>
    <col min="1031" max="1031" width="12.5" style="31" customWidth="1"/>
    <col min="1032" max="1034" width="14.125" style="31" customWidth="1"/>
    <col min="1035" max="1035" width="14.5" style="31" customWidth="1"/>
    <col min="1036" max="1036" width="30.5" style="31" customWidth="1"/>
    <col min="1037" max="1037" width="13.25" style="31" customWidth="1"/>
    <col min="1038" max="1038" width="11.5" style="31" bestFit="1" customWidth="1"/>
    <col min="1039" max="1039" width="8.625" style="31" bestFit="1" customWidth="1"/>
    <col min="1040" max="1280" width="9" style="31"/>
    <col min="1281" max="1281" width="6.5" style="31" customWidth="1"/>
    <col min="1282" max="1282" width="41.5" style="31" customWidth="1"/>
    <col min="1283" max="1283" width="21.875" style="31" customWidth="1"/>
    <col min="1284" max="1285" width="9" style="31"/>
    <col min="1286" max="1286" width="11.125" style="31" bestFit="1" customWidth="1"/>
    <col min="1287" max="1287" width="12.5" style="31" customWidth="1"/>
    <col min="1288" max="1290" width="14.125" style="31" customWidth="1"/>
    <col min="1291" max="1291" width="14.5" style="31" customWidth="1"/>
    <col min="1292" max="1292" width="30.5" style="31" customWidth="1"/>
    <col min="1293" max="1293" width="13.25" style="31" customWidth="1"/>
    <col min="1294" max="1294" width="11.5" style="31" bestFit="1" customWidth="1"/>
    <col min="1295" max="1295" width="8.625" style="31" bestFit="1" customWidth="1"/>
    <col min="1296" max="1536" width="9" style="31"/>
    <col min="1537" max="1537" width="6.5" style="31" customWidth="1"/>
    <col min="1538" max="1538" width="41.5" style="31" customWidth="1"/>
    <col min="1539" max="1539" width="21.875" style="31" customWidth="1"/>
    <col min="1540" max="1541" width="9" style="31"/>
    <col min="1542" max="1542" width="11.125" style="31" bestFit="1" customWidth="1"/>
    <col min="1543" max="1543" width="12.5" style="31" customWidth="1"/>
    <col min="1544" max="1546" width="14.125" style="31" customWidth="1"/>
    <col min="1547" max="1547" width="14.5" style="31" customWidth="1"/>
    <col min="1548" max="1548" width="30.5" style="31" customWidth="1"/>
    <col min="1549" max="1549" width="13.25" style="31" customWidth="1"/>
    <col min="1550" max="1550" width="11.5" style="31" bestFit="1" customWidth="1"/>
    <col min="1551" max="1551" width="8.625" style="31" bestFit="1" customWidth="1"/>
    <col min="1552" max="1792" width="9" style="31"/>
    <col min="1793" max="1793" width="6.5" style="31" customWidth="1"/>
    <col min="1794" max="1794" width="41.5" style="31" customWidth="1"/>
    <col min="1795" max="1795" width="21.875" style="31" customWidth="1"/>
    <col min="1796" max="1797" width="9" style="31"/>
    <col min="1798" max="1798" width="11.125" style="31" bestFit="1" customWidth="1"/>
    <col min="1799" max="1799" width="12.5" style="31" customWidth="1"/>
    <col min="1800" max="1802" width="14.125" style="31" customWidth="1"/>
    <col min="1803" max="1803" width="14.5" style="31" customWidth="1"/>
    <col min="1804" max="1804" width="30.5" style="31" customWidth="1"/>
    <col min="1805" max="1805" width="13.25" style="31" customWidth="1"/>
    <col min="1806" max="1806" width="11.5" style="31" bestFit="1" customWidth="1"/>
    <col min="1807" max="1807" width="8.625" style="31" bestFit="1" customWidth="1"/>
    <col min="1808" max="2048" width="9" style="31"/>
    <col min="2049" max="2049" width="6.5" style="31" customWidth="1"/>
    <col min="2050" max="2050" width="41.5" style="31" customWidth="1"/>
    <col min="2051" max="2051" width="21.875" style="31" customWidth="1"/>
    <col min="2052" max="2053" width="9" style="31"/>
    <col min="2054" max="2054" width="11.125" style="31" bestFit="1" customWidth="1"/>
    <col min="2055" max="2055" width="12.5" style="31" customWidth="1"/>
    <col min="2056" max="2058" width="14.125" style="31" customWidth="1"/>
    <col min="2059" max="2059" width="14.5" style="31" customWidth="1"/>
    <col min="2060" max="2060" width="30.5" style="31" customWidth="1"/>
    <col min="2061" max="2061" width="13.25" style="31" customWidth="1"/>
    <col min="2062" max="2062" width="11.5" style="31" bestFit="1" customWidth="1"/>
    <col min="2063" max="2063" width="8.625" style="31" bestFit="1" customWidth="1"/>
    <col min="2064" max="2304" width="9" style="31"/>
    <col min="2305" max="2305" width="6.5" style="31" customWidth="1"/>
    <col min="2306" max="2306" width="41.5" style="31" customWidth="1"/>
    <col min="2307" max="2307" width="21.875" style="31" customWidth="1"/>
    <col min="2308" max="2309" width="9" style="31"/>
    <col min="2310" max="2310" width="11.125" style="31" bestFit="1" customWidth="1"/>
    <col min="2311" max="2311" width="12.5" style="31" customWidth="1"/>
    <col min="2312" max="2314" width="14.125" style="31" customWidth="1"/>
    <col min="2315" max="2315" width="14.5" style="31" customWidth="1"/>
    <col min="2316" max="2316" width="30.5" style="31" customWidth="1"/>
    <col min="2317" max="2317" width="13.25" style="31" customWidth="1"/>
    <col min="2318" max="2318" width="11.5" style="31" bestFit="1" customWidth="1"/>
    <col min="2319" max="2319" width="8.625" style="31" bestFit="1" customWidth="1"/>
    <col min="2320" max="2560" width="9" style="31"/>
    <col min="2561" max="2561" width="6.5" style="31" customWidth="1"/>
    <col min="2562" max="2562" width="41.5" style="31" customWidth="1"/>
    <col min="2563" max="2563" width="21.875" style="31" customWidth="1"/>
    <col min="2564" max="2565" width="9" style="31"/>
    <col min="2566" max="2566" width="11.125" style="31" bestFit="1" customWidth="1"/>
    <col min="2567" max="2567" width="12.5" style="31" customWidth="1"/>
    <col min="2568" max="2570" width="14.125" style="31" customWidth="1"/>
    <col min="2571" max="2571" width="14.5" style="31" customWidth="1"/>
    <col min="2572" max="2572" width="30.5" style="31" customWidth="1"/>
    <col min="2573" max="2573" width="13.25" style="31" customWidth="1"/>
    <col min="2574" max="2574" width="11.5" style="31" bestFit="1" customWidth="1"/>
    <col min="2575" max="2575" width="8.625" style="31" bestFit="1" customWidth="1"/>
    <col min="2576" max="2816" width="9" style="31"/>
    <col min="2817" max="2817" width="6.5" style="31" customWidth="1"/>
    <col min="2818" max="2818" width="41.5" style="31" customWidth="1"/>
    <col min="2819" max="2819" width="21.875" style="31" customWidth="1"/>
    <col min="2820" max="2821" width="9" style="31"/>
    <col min="2822" max="2822" width="11.125" style="31" bestFit="1" customWidth="1"/>
    <col min="2823" max="2823" width="12.5" style="31" customWidth="1"/>
    <col min="2824" max="2826" width="14.125" style="31" customWidth="1"/>
    <col min="2827" max="2827" width="14.5" style="31" customWidth="1"/>
    <col min="2828" max="2828" width="30.5" style="31" customWidth="1"/>
    <col min="2829" max="2829" width="13.25" style="31" customWidth="1"/>
    <col min="2830" max="2830" width="11.5" style="31" bestFit="1" customWidth="1"/>
    <col min="2831" max="2831" width="8.625" style="31" bestFit="1" customWidth="1"/>
    <col min="2832" max="3072" width="9" style="31"/>
    <col min="3073" max="3073" width="6.5" style="31" customWidth="1"/>
    <col min="3074" max="3074" width="41.5" style="31" customWidth="1"/>
    <col min="3075" max="3075" width="21.875" style="31" customWidth="1"/>
    <col min="3076" max="3077" width="9" style="31"/>
    <col min="3078" max="3078" width="11.125" style="31" bestFit="1" customWidth="1"/>
    <col min="3079" max="3079" width="12.5" style="31" customWidth="1"/>
    <col min="3080" max="3082" width="14.125" style="31" customWidth="1"/>
    <col min="3083" max="3083" width="14.5" style="31" customWidth="1"/>
    <col min="3084" max="3084" width="30.5" style="31" customWidth="1"/>
    <col min="3085" max="3085" width="13.25" style="31" customWidth="1"/>
    <col min="3086" max="3086" width="11.5" style="31" bestFit="1" customWidth="1"/>
    <col min="3087" max="3087" width="8.625" style="31" bestFit="1" customWidth="1"/>
    <col min="3088" max="3328" width="9" style="31"/>
    <col min="3329" max="3329" width="6.5" style="31" customWidth="1"/>
    <col min="3330" max="3330" width="41.5" style="31" customWidth="1"/>
    <col min="3331" max="3331" width="21.875" style="31" customWidth="1"/>
    <col min="3332" max="3333" width="9" style="31"/>
    <col min="3334" max="3334" width="11.125" style="31" bestFit="1" customWidth="1"/>
    <col min="3335" max="3335" width="12.5" style="31" customWidth="1"/>
    <col min="3336" max="3338" width="14.125" style="31" customWidth="1"/>
    <col min="3339" max="3339" width="14.5" style="31" customWidth="1"/>
    <col min="3340" max="3340" width="30.5" style="31" customWidth="1"/>
    <col min="3341" max="3341" width="13.25" style="31" customWidth="1"/>
    <col min="3342" max="3342" width="11.5" style="31" bestFit="1" customWidth="1"/>
    <col min="3343" max="3343" width="8.625" style="31" bestFit="1" customWidth="1"/>
    <col min="3344" max="3584" width="9" style="31"/>
    <col min="3585" max="3585" width="6.5" style="31" customWidth="1"/>
    <col min="3586" max="3586" width="41.5" style="31" customWidth="1"/>
    <col min="3587" max="3587" width="21.875" style="31" customWidth="1"/>
    <col min="3588" max="3589" width="9" style="31"/>
    <col min="3590" max="3590" width="11.125" style="31" bestFit="1" customWidth="1"/>
    <col min="3591" max="3591" width="12.5" style="31" customWidth="1"/>
    <col min="3592" max="3594" width="14.125" style="31" customWidth="1"/>
    <col min="3595" max="3595" width="14.5" style="31" customWidth="1"/>
    <col min="3596" max="3596" width="30.5" style="31" customWidth="1"/>
    <col min="3597" max="3597" width="13.25" style="31" customWidth="1"/>
    <col min="3598" max="3598" width="11.5" style="31" bestFit="1" customWidth="1"/>
    <col min="3599" max="3599" width="8.625" style="31" bestFit="1" customWidth="1"/>
    <col min="3600" max="3840" width="9" style="31"/>
    <col min="3841" max="3841" width="6.5" style="31" customWidth="1"/>
    <col min="3842" max="3842" width="41.5" style="31" customWidth="1"/>
    <col min="3843" max="3843" width="21.875" style="31" customWidth="1"/>
    <col min="3844" max="3845" width="9" style="31"/>
    <col min="3846" max="3846" width="11.125" style="31" bestFit="1" customWidth="1"/>
    <col min="3847" max="3847" width="12.5" style="31" customWidth="1"/>
    <col min="3848" max="3850" width="14.125" style="31" customWidth="1"/>
    <col min="3851" max="3851" width="14.5" style="31" customWidth="1"/>
    <col min="3852" max="3852" width="30.5" style="31" customWidth="1"/>
    <col min="3853" max="3853" width="13.25" style="31" customWidth="1"/>
    <col min="3854" max="3854" width="11.5" style="31" bestFit="1" customWidth="1"/>
    <col min="3855" max="3855" width="8.625" style="31" bestFit="1" customWidth="1"/>
    <col min="3856" max="4096" width="9" style="31"/>
    <col min="4097" max="4097" width="6.5" style="31" customWidth="1"/>
    <col min="4098" max="4098" width="41.5" style="31" customWidth="1"/>
    <col min="4099" max="4099" width="21.875" style="31" customWidth="1"/>
    <col min="4100" max="4101" width="9" style="31"/>
    <col min="4102" max="4102" width="11.125" style="31" bestFit="1" customWidth="1"/>
    <col min="4103" max="4103" width="12.5" style="31" customWidth="1"/>
    <col min="4104" max="4106" width="14.125" style="31" customWidth="1"/>
    <col min="4107" max="4107" width="14.5" style="31" customWidth="1"/>
    <col min="4108" max="4108" width="30.5" style="31" customWidth="1"/>
    <col min="4109" max="4109" width="13.25" style="31" customWidth="1"/>
    <col min="4110" max="4110" width="11.5" style="31" bestFit="1" customWidth="1"/>
    <col min="4111" max="4111" width="8.625" style="31" bestFit="1" customWidth="1"/>
    <col min="4112" max="4352" width="9" style="31"/>
    <col min="4353" max="4353" width="6.5" style="31" customWidth="1"/>
    <col min="4354" max="4354" width="41.5" style="31" customWidth="1"/>
    <col min="4355" max="4355" width="21.875" style="31" customWidth="1"/>
    <col min="4356" max="4357" width="9" style="31"/>
    <col min="4358" max="4358" width="11.125" style="31" bestFit="1" customWidth="1"/>
    <col min="4359" max="4359" width="12.5" style="31" customWidth="1"/>
    <col min="4360" max="4362" width="14.125" style="31" customWidth="1"/>
    <col min="4363" max="4363" width="14.5" style="31" customWidth="1"/>
    <col min="4364" max="4364" width="30.5" style="31" customWidth="1"/>
    <col min="4365" max="4365" width="13.25" style="31" customWidth="1"/>
    <col min="4366" max="4366" width="11.5" style="31" bestFit="1" customWidth="1"/>
    <col min="4367" max="4367" width="8.625" style="31" bestFit="1" customWidth="1"/>
    <col min="4368" max="4608" width="9" style="31"/>
    <col min="4609" max="4609" width="6.5" style="31" customWidth="1"/>
    <col min="4610" max="4610" width="41.5" style="31" customWidth="1"/>
    <col min="4611" max="4611" width="21.875" style="31" customWidth="1"/>
    <col min="4612" max="4613" width="9" style="31"/>
    <col min="4614" max="4614" width="11.125" style="31" bestFit="1" customWidth="1"/>
    <col min="4615" max="4615" width="12.5" style="31" customWidth="1"/>
    <col min="4616" max="4618" width="14.125" style="31" customWidth="1"/>
    <col min="4619" max="4619" width="14.5" style="31" customWidth="1"/>
    <col min="4620" max="4620" width="30.5" style="31" customWidth="1"/>
    <col min="4621" max="4621" width="13.25" style="31" customWidth="1"/>
    <col min="4622" max="4622" width="11.5" style="31" bestFit="1" customWidth="1"/>
    <col min="4623" max="4623" width="8.625" style="31" bestFit="1" customWidth="1"/>
    <col min="4624" max="4864" width="9" style="31"/>
    <col min="4865" max="4865" width="6.5" style="31" customWidth="1"/>
    <col min="4866" max="4866" width="41.5" style="31" customWidth="1"/>
    <col min="4867" max="4867" width="21.875" style="31" customWidth="1"/>
    <col min="4868" max="4869" width="9" style="31"/>
    <col min="4870" max="4870" width="11.125" style="31" bestFit="1" customWidth="1"/>
    <col min="4871" max="4871" width="12.5" style="31" customWidth="1"/>
    <col min="4872" max="4874" width="14.125" style="31" customWidth="1"/>
    <col min="4875" max="4875" width="14.5" style="31" customWidth="1"/>
    <col min="4876" max="4876" width="30.5" style="31" customWidth="1"/>
    <col min="4877" max="4877" width="13.25" style="31" customWidth="1"/>
    <col min="4878" max="4878" width="11.5" style="31" bestFit="1" customWidth="1"/>
    <col min="4879" max="4879" width="8.625" style="31" bestFit="1" customWidth="1"/>
    <col min="4880" max="5120" width="9" style="31"/>
    <col min="5121" max="5121" width="6.5" style="31" customWidth="1"/>
    <col min="5122" max="5122" width="41.5" style="31" customWidth="1"/>
    <col min="5123" max="5123" width="21.875" style="31" customWidth="1"/>
    <col min="5124" max="5125" width="9" style="31"/>
    <col min="5126" max="5126" width="11.125" style="31" bestFit="1" customWidth="1"/>
    <col min="5127" max="5127" width="12.5" style="31" customWidth="1"/>
    <col min="5128" max="5130" width="14.125" style="31" customWidth="1"/>
    <col min="5131" max="5131" width="14.5" style="31" customWidth="1"/>
    <col min="5132" max="5132" width="30.5" style="31" customWidth="1"/>
    <col min="5133" max="5133" width="13.25" style="31" customWidth="1"/>
    <col min="5134" max="5134" width="11.5" style="31" bestFit="1" customWidth="1"/>
    <col min="5135" max="5135" width="8.625" style="31" bestFit="1" customWidth="1"/>
    <col min="5136" max="5376" width="9" style="31"/>
    <col min="5377" max="5377" width="6.5" style="31" customWidth="1"/>
    <col min="5378" max="5378" width="41.5" style="31" customWidth="1"/>
    <col min="5379" max="5379" width="21.875" style="31" customWidth="1"/>
    <col min="5380" max="5381" width="9" style="31"/>
    <col min="5382" max="5382" width="11.125" style="31" bestFit="1" customWidth="1"/>
    <col min="5383" max="5383" width="12.5" style="31" customWidth="1"/>
    <col min="5384" max="5386" width="14.125" style="31" customWidth="1"/>
    <col min="5387" max="5387" width="14.5" style="31" customWidth="1"/>
    <col min="5388" max="5388" width="30.5" style="31" customWidth="1"/>
    <col min="5389" max="5389" width="13.25" style="31" customWidth="1"/>
    <col min="5390" max="5390" width="11.5" style="31" bestFit="1" customWidth="1"/>
    <col min="5391" max="5391" width="8.625" style="31" bestFit="1" customWidth="1"/>
    <col min="5392" max="5632" width="9" style="31"/>
    <col min="5633" max="5633" width="6.5" style="31" customWidth="1"/>
    <col min="5634" max="5634" width="41.5" style="31" customWidth="1"/>
    <col min="5635" max="5635" width="21.875" style="31" customWidth="1"/>
    <col min="5636" max="5637" width="9" style="31"/>
    <col min="5638" max="5638" width="11.125" style="31" bestFit="1" customWidth="1"/>
    <col min="5639" max="5639" width="12.5" style="31" customWidth="1"/>
    <col min="5640" max="5642" width="14.125" style="31" customWidth="1"/>
    <col min="5643" max="5643" width="14.5" style="31" customWidth="1"/>
    <col min="5644" max="5644" width="30.5" style="31" customWidth="1"/>
    <col min="5645" max="5645" width="13.25" style="31" customWidth="1"/>
    <col min="5646" max="5646" width="11.5" style="31" bestFit="1" customWidth="1"/>
    <col min="5647" max="5647" width="8.625" style="31" bestFit="1" customWidth="1"/>
    <col min="5648" max="5888" width="9" style="31"/>
    <col min="5889" max="5889" width="6.5" style="31" customWidth="1"/>
    <col min="5890" max="5890" width="41.5" style="31" customWidth="1"/>
    <col min="5891" max="5891" width="21.875" style="31" customWidth="1"/>
    <col min="5892" max="5893" width="9" style="31"/>
    <col min="5894" max="5894" width="11.125" style="31" bestFit="1" customWidth="1"/>
    <col min="5895" max="5895" width="12.5" style="31" customWidth="1"/>
    <col min="5896" max="5898" width="14.125" style="31" customWidth="1"/>
    <col min="5899" max="5899" width="14.5" style="31" customWidth="1"/>
    <col min="5900" max="5900" width="30.5" style="31" customWidth="1"/>
    <col min="5901" max="5901" width="13.25" style="31" customWidth="1"/>
    <col min="5902" max="5902" width="11.5" style="31" bestFit="1" customWidth="1"/>
    <col min="5903" max="5903" width="8.625" style="31" bestFit="1" customWidth="1"/>
    <col min="5904" max="6144" width="9" style="31"/>
    <col min="6145" max="6145" width="6.5" style="31" customWidth="1"/>
    <col min="6146" max="6146" width="41.5" style="31" customWidth="1"/>
    <col min="6147" max="6147" width="21.875" style="31" customWidth="1"/>
    <col min="6148" max="6149" width="9" style="31"/>
    <col min="6150" max="6150" width="11.125" style="31" bestFit="1" customWidth="1"/>
    <col min="6151" max="6151" width="12.5" style="31" customWidth="1"/>
    <col min="6152" max="6154" width="14.125" style="31" customWidth="1"/>
    <col min="6155" max="6155" width="14.5" style="31" customWidth="1"/>
    <col min="6156" max="6156" width="30.5" style="31" customWidth="1"/>
    <col min="6157" max="6157" width="13.25" style="31" customWidth="1"/>
    <col min="6158" max="6158" width="11.5" style="31" bestFit="1" customWidth="1"/>
    <col min="6159" max="6159" width="8.625" style="31" bestFit="1" customWidth="1"/>
    <col min="6160" max="6400" width="9" style="31"/>
    <col min="6401" max="6401" width="6.5" style="31" customWidth="1"/>
    <col min="6402" max="6402" width="41.5" style="31" customWidth="1"/>
    <col min="6403" max="6403" width="21.875" style="31" customWidth="1"/>
    <col min="6404" max="6405" width="9" style="31"/>
    <col min="6406" max="6406" width="11.125" style="31" bestFit="1" customWidth="1"/>
    <col min="6407" max="6407" width="12.5" style="31" customWidth="1"/>
    <col min="6408" max="6410" width="14.125" style="31" customWidth="1"/>
    <col min="6411" max="6411" width="14.5" style="31" customWidth="1"/>
    <col min="6412" max="6412" width="30.5" style="31" customWidth="1"/>
    <col min="6413" max="6413" width="13.25" style="31" customWidth="1"/>
    <col min="6414" max="6414" width="11.5" style="31" bestFit="1" customWidth="1"/>
    <col min="6415" max="6415" width="8.625" style="31" bestFit="1" customWidth="1"/>
    <col min="6416" max="6656" width="9" style="31"/>
    <col min="6657" max="6657" width="6.5" style="31" customWidth="1"/>
    <col min="6658" max="6658" width="41.5" style="31" customWidth="1"/>
    <col min="6659" max="6659" width="21.875" style="31" customWidth="1"/>
    <col min="6660" max="6661" width="9" style="31"/>
    <col min="6662" max="6662" width="11.125" style="31" bestFit="1" customWidth="1"/>
    <col min="6663" max="6663" width="12.5" style="31" customWidth="1"/>
    <col min="6664" max="6666" width="14.125" style="31" customWidth="1"/>
    <col min="6667" max="6667" width="14.5" style="31" customWidth="1"/>
    <col min="6668" max="6668" width="30.5" style="31" customWidth="1"/>
    <col min="6669" max="6669" width="13.25" style="31" customWidth="1"/>
    <col min="6670" max="6670" width="11.5" style="31" bestFit="1" customWidth="1"/>
    <col min="6671" max="6671" width="8.625" style="31" bestFit="1" customWidth="1"/>
    <col min="6672" max="6912" width="9" style="31"/>
    <col min="6913" max="6913" width="6.5" style="31" customWidth="1"/>
    <col min="6914" max="6914" width="41.5" style="31" customWidth="1"/>
    <col min="6915" max="6915" width="21.875" style="31" customWidth="1"/>
    <col min="6916" max="6917" width="9" style="31"/>
    <col min="6918" max="6918" width="11.125" style="31" bestFit="1" customWidth="1"/>
    <col min="6919" max="6919" width="12.5" style="31" customWidth="1"/>
    <col min="6920" max="6922" width="14.125" style="31" customWidth="1"/>
    <col min="6923" max="6923" width="14.5" style="31" customWidth="1"/>
    <col min="6924" max="6924" width="30.5" style="31" customWidth="1"/>
    <col min="6925" max="6925" width="13.25" style="31" customWidth="1"/>
    <col min="6926" max="6926" width="11.5" style="31" bestFit="1" customWidth="1"/>
    <col min="6927" max="6927" width="8.625" style="31" bestFit="1" customWidth="1"/>
    <col min="6928" max="7168" width="9" style="31"/>
    <col min="7169" max="7169" width="6.5" style="31" customWidth="1"/>
    <col min="7170" max="7170" width="41.5" style="31" customWidth="1"/>
    <col min="7171" max="7171" width="21.875" style="31" customWidth="1"/>
    <col min="7172" max="7173" width="9" style="31"/>
    <col min="7174" max="7174" width="11.125" style="31" bestFit="1" customWidth="1"/>
    <col min="7175" max="7175" width="12.5" style="31" customWidth="1"/>
    <col min="7176" max="7178" width="14.125" style="31" customWidth="1"/>
    <col min="7179" max="7179" width="14.5" style="31" customWidth="1"/>
    <col min="7180" max="7180" width="30.5" style="31" customWidth="1"/>
    <col min="7181" max="7181" width="13.25" style="31" customWidth="1"/>
    <col min="7182" max="7182" width="11.5" style="31" bestFit="1" customWidth="1"/>
    <col min="7183" max="7183" width="8.625" style="31" bestFit="1" customWidth="1"/>
    <col min="7184" max="7424" width="9" style="31"/>
    <col min="7425" max="7425" width="6.5" style="31" customWidth="1"/>
    <col min="7426" max="7426" width="41.5" style="31" customWidth="1"/>
    <col min="7427" max="7427" width="21.875" style="31" customWidth="1"/>
    <col min="7428" max="7429" width="9" style="31"/>
    <col min="7430" max="7430" width="11.125" style="31" bestFit="1" customWidth="1"/>
    <col min="7431" max="7431" width="12.5" style="31" customWidth="1"/>
    <col min="7432" max="7434" width="14.125" style="31" customWidth="1"/>
    <col min="7435" max="7435" width="14.5" style="31" customWidth="1"/>
    <col min="7436" max="7436" width="30.5" style="31" customWidth="1"/>
    <col min="7437" max="7437" width="13.25" style="31" customWidth="1"/>
    <col min="7438" max="7438" width="11.5" style="31" bestFit="1" customWidth="1"/>
    <col min="7439" max="7439" width="8.625" style="31" bestFit="1" customWidth="1"/>
    <col min="7440" max="7680" width="9" style="31"/>
    <col min="7681" max="7681" width="6.5" style="31" customWidth="1"/>
    <col min="7682" max="7682" width="41.5" style="31" customWidth="1"/>
    <col min="7683" max="7683" width="21.875" style="31" customWidth="1"/>
    <col min="7684" max="7685" width="9" style="31"/>
    <col min="7686" max="7686" width="11.125" style="31" bestFit="1" customWidth="1"/>
    <col min="7687" max="7687" width="12.5" style="31" customWidth="1"/>
    <col min="7688" max="7690" width="14.125" style="31" customWidth="1"/>
    <col min="7691" max="7691" width="14.5" style="31" customWidth="1"/>
    <col min="7692" max="7692" width="30.5" style="31" customWidth="1"/>
    <col min="7693" max="7693" width="13.25" style="31" customWidth="1"/>
    <col min="7694" max="7694" width="11.5" style="31" bestFit="1" customWidth="1"/>
    <col min="7695" max="7695" width="8.625" style="31" bestFit="1" customWidth="1"/>
    <col min="7696" max="7936" width="9" style="31"/>
    <col min="7937" max="7937" width="6.5" style="31" customWidth="1"/>
    <col min="7938" max="7938" width="41.5" style="31" customWidth="1"/>
    <col min="7939" max="7939" width="21.875" style="31" customWidth="1"/>
    <col min="7940" max="7941" width="9" style="31"/>
    <col min="7942" max="7942" width="11.125" style="31" bestFit="1" customWidth="1"/>
    <col min="7943" max="7943" width="12.5" style="31" customWidth="1"/>
    <col min="7944" max="7946" width="14.125" style="31" customWidth="1"/>
    <col min="7947" max="7947" width="14.5" style="31" customWidth="1"/>
    <col min="7948" max="7948" width="30.5" style="31" customWidth="1"/>
    <col min="7949" max="7949" width="13.25" style="31" customWidth="1"/>
    <col min="7950" max="7950" width="11.5" style="31" bestFit="1" customWidth="1"/>
    <col min="7951" max="7951" width="8.625" style="31" bestFit="1" customWidth="1"/>
    <col min="7952" max="8192" width="9" style="31"/>
    <col min="8193" max="8193" width="6.5" style="31" customWidth="1"/>
    <col min="8194" max="8194" width="41.5" style="31" customWidth="1"/>
    <col min="8195" max="8195" width="21.875" style="31" customWidth="1"/>
    <col min="8196" max="8197" width="9" style="31"/>
    <col min="8198" max="8198" width="11.125" style="31" bestFit="1" customWidth="1"/>
    <col min="8199" max="8199" width="12.5" style="31" customWidth="1"/>
    <col min="8200" max="8202" width="14.125" style="31" customWidth="1"/>
    <col min="8203" max="8203" width="14.5" style="31" customWidth="1"/>
    <col min="8204" max="8204" width="30.5" style="31" customWidth="1"/>
    <col min="8205" max="8205" width="13.25" style="31" customWidth="1"/>
    <col min="8206" max="8206" width="11.5" style="31" bestFit="1" customWidth="1"/>
    <col min="8207" max="8207" width="8.625" style="31" bestFit="1" customWidth="1"/>
    <col min="8208" max="8448" width="9" style="31"/>
    <col min="8449" max="8449" width="6.5" style="31" customWidth="1"/>
    <col min="8450" max="8450" width="41.5" style="31" customWidth="1"/>
    <col min="8451" max="8451" width="21.875" style="31" customWidth="1"/>
    <col min="8452" max="8453" width="9" style="31"/>
    <col min="8454" max="8454" width="11.125" style="31" bestFit="1" customWidth="1"/>
    <col min="8455" max="8455" width="12.5" style="31" customWidth="1"/>
    <col min="8456" max="8458" width="14.125" style="31" customWidth="1"/>
    <col min="8459" max="8459" width="14.5" style="31" customWidth="1"/>
    <col min="8460" max="8460" width="30.5" style="31" customWidth="1"/>
    <col min="8461" max="8461" width="13.25" style="31" customWidth="1"/>
    <col min="8462" max="8462" width="11.5" style="31" bestFit="1" customWidth="1"/>
    <col min="8463" max="8463" width="8.625" style="31" bestFit="1" customWidth="1"/>
    <col min="8464" max="8704" width="9" style="31"/>
    <col min="8705" max="8705" width="6.5" style="31" customWidth="1"/>
    <col min="8706" max="8706" width="41.5" style="31" customWidth="1"/>
    <col min="8707" max="8707" width="21.875" style="31" customWidth="1"/>
    <col min="8708" max="8709" width="9" style="31"/>
    <col min="8710" max="8710" width="11.125" style="31" bestFit="1" customWidth="1"/>
    <col min="8711" max="8711" width="12.5" style="31" customWidth="1"/>
    <col min="8712" max="8714" width="14.125" style="31" customWidth="1"/>
    <col min="8715" max="8715" width="14.5" style="31" customWidth="1"/>
    <col min="8716" max="8716" width="30.5" style="31" customWidth="1"/>
    <col min="8717" max="8717" width="13.25" style="31" customWidth="1"/>
    <col min="8718" max="8718" width="11.5" style="31" bestFit="1" customWidth="1"/>
    <col min="8719" max="8719" width="8.625" style="31" bestFit="1" customWidth="1"/>
    <col min="8720" max="8960" width="9" style="31"/>
    <col min="8961" max="8961" width="6.5" style="31" customWidth="1"/>
    <col min="8962" max="8962" width="41.5" style="31" customWidth="1"/>
    <col min="8963" max="8963" width="21.875" style="31" customWidth="1"/>
    <col min="8964" max="8965" width="9" style="31"/>
    <col min="8966" max="8966" width="11.125" style="31" bestFit="1" customWidth="1"/>
    <col min="8967" max="8967" width="12.5" style="31" customWidth="1"/>
    <col min="8968" max="8970" width="14.125" style="31" customWidth="1"/>
    <col min="8971" max="8971" width="14.5" style="31" customWidth="1"/>
    <col min="8972" max="8972" width="30.5" style="31" customWidth="1"/>
    <col min="8973" max="8973" width="13.25" style="31" customWidth="1"/>
    <col min="8974" max="8974" width="11.5" style="31" bestFit="1" customWidth="1"/>
    <col min="8975" max="8975" width="8.625" style="31" bestFit="1" customWidth="1"/>
    <col min="8976" max="9216" width="9" style="31"/>
    <col min="9217" max="9217" width="6.5" style="31" customWidth="1"/>
    <col min="9218" max="9218" width="41.5" style="31" customWidth="1"/>
    <col min="9219" max="9219" width="21.875" style="31" customWidth="1"/>
    <col min="9220" max="9221" width="9" style="31"/>
    <col min="9222" max="9222" width="11.125" style="31" bestFit="1" customWidth="1"/>
    <col min="9223" max="9223" width="12.5" style="31" customWidth="1"/>
    <col min="9224" max="9226" width="14.125" style="31" customWidth="1"/>
    <col min="9227" max="9227" width="14.5" style="31" customWidth="1"/>
    <col min="9228" max="9228" width="30.5" style="31" customWidth="1"/>
    <col min="9229" max="9229" width="13.25" style="31" customWidth="1"/>
    <col min="9230" max="9230" width="11.5" style="31" bestFit="1" customWidth="1"/>
    <col min="9231" max="9231" width="8.625" style="31" bestFit="1" customWidth="1"/>
    <col min="9232" max="9472" width="9" style="31"/>
    <col min="9473" max="9473" width="6.5" style="31" customWidth="1"/>
    <col min="9474" max="9474" width="41.5" style="31" customWidth="1"/>
    <col min="9475" max="9475" width="21.875" style="31" customWidth="1"/>
    <col min="9476" max="9477" width="9" style="31"/>
    <col min="9478" max="9478" width="11.125" style="31" bestFit="1" customWidth="1"/>
    <col min="9479" max="9479" width="12.5" style="31" customWidth="1"/>
    <col min="9480" max="9482" width="14.125" style="31" customWidth="1"/>
    <col min="9483" max="9483" width="14.5" style="31" customWidth="1"/>
    <col min="9484" max="9484" width="30.5" style="31" customWidth="1"/>
    <col min="9485" max="9485" width="13.25" style="31" customWidth="1"/>
    <col min="9486" max="9486" width="11.5" style="31" bestFit="1" customWidth="1"/>
    <col min="9487" max="9487" width="8.625" style="31" bestFit="1" customWidth="1"/>
    <col min="9488" max="9728" width="9" style="31"/>
    <col min="9729" max="9729" width="6.5" style="31" customWidth="1"/>
    <col min="9730" max="9730" width="41.5" style="31" customWidth="1"/>
    <col min="9731" max="9731" width="21.875" style="31" customWidth="1"/>
    <col min="9732" max="9733" width="9" style="31"/>
    <col min="9734" max="9734" width="11.125" style="31" bestFit="1" customWidth="1"/>
    <col min="9735" max="9735" width="12.5" style="31" customWidth="1"/>
    <col min="9736" max="9738" width="14.125" style="31" customWidth="1"/>
    <col min="9739" max="9739" width="14.5" style="31" customWidth="1"/>
    <col min="9740" max="9740" width="30.5" style="31" customWidth="1"/>
    <col min="9741" max="9741" width="13.25" style="31" customWidth="1"/>
    <col min="9742" max="9742" width="11.5" style="31" bestFit="1" customWidth="1"/>
    <col min="9743" max="9743" width="8.625" style="31" bestFit="1" customWidth="1"/>
    <col min="9744" max="9984" width="9" style="31"/>
    <col min="9985" max="9985" width="6.5" style="31" customWidth="1"/>
    <col min="9986" max="9986" width="41.5" style="31" customWidth="1"/>
    <col min="9987" max="9987" width="21.875" style="31" customWidth="1"/>
    <col min="9988" max="9989" width="9" style="31"/>
    <col min="9990" max="9990" width="11.125" style="31" bestFit="1" customWidth="1"/>
    <col min="9991" max="9991" width="12.5" style="31" customWidth="1"/>
    <col min="9992" max="9994" width="14.125" style="31" customWidth="1"/>
    <col min="9995" max="9995" width="14.5" style="31" customWidth="1"/>
    <col min="9996" max="9996" width="30.5" style="31" customWidth="1"/>
    <col min="9997" max="9997" width="13.25" style="31" customWidth="1"/>
    <col min="9998" max="9998" width="11.5" style="31" bestFit="1" customWidth="1"/>
    <col min="9999" max="9999" width="8.625" style="31" bestFit="1" customWidth="1"/>
    <col min="10000" max="10240" width="9" style="31"/>
    <col min="10241" max="10241" width="6.5" style="31" customWidth="1"/>
    <col min="10242" max="10242" width="41.5" style="31" customWidth="1"/>
    <col min="10243" max="10243" width="21.875" style="31" customWidth="1"/>
    <col min="10244" max="10245" width="9" style="31"/>
    <col min="10246" max="10246" width="11.125" style="31" bestFit="1" customWidth="1"/>
    <col min="10247" max="10247" width="12.5" style="31" customWidth="1"/>
    <col min="10248" max="10250" width="14.125" style="31" customWidth="1"/>
    <col min="10251" max="10251" width="14.5" style="31" customWidth="1"/>
    <col min="10252" max="10252" width="30.5" style="31" customWidth="1"/>
    <col min="10253" max="10253" width="13.25" style="31" customWidth="1"/>
    <col min="10254" max="10254" width="11.5" style="31" bestFit="1" customWidth="1"/>
    <col min="10255" max="10255" width="8.625" style="31" bestFit="1" customWidth="1"/>
    <col min="10256" max="10496" width="9" style="31"/>
    <col min="10497" max="10497" width="6.5" style="31" customWidth="1"/>
    <col min="10498" max="10498" width="41.5" style="31" customWidth="1"/>
    <col min="10499" max="10499" width="21.875" style="31" customWidth="1"/>
    <col min="10500" max="10501" width="9" style="31"/>
    <col min="10502" max="10502" width="11.125" style="31" bestFit="1" customWidth="1"/>
    <col min="10503" max="10503" width="12.5" style="31" customWidth="1"/>
    <col min="10504" max="10506" width="14.125" style="31" customWidth="1"/>
    <col min="10507" max="10507" width="14.5" style="31" customWidth="1"/>
    <col min="10508" max="10508" width="30.5" style="31" customWidth="1"/>
    <col min="10509" max="10509" width="13.25" style="31" customWidth="1"/>
    <col min="10510" max="10510" width="11.5" style="31" bestFit="1" customWidth="1"/>
    <col min="10511" max="10511" width="8.625" style="31" bestFit="1" customWidth="1"/>
    <col min="10512" max="10752" width="9" style="31"/>
    <col min="10753" max="10753" width="6.5" style="31" customWidth="1"/>
    <col min="10754" max="10754" width="41.5" style="31" customWidth="1"/>
    <col min="10755" max="10755" width="21.875" style="31" customWidth="1"/>
    <col min="10756" max="10757" width="9" style="31"/>
    <col min="10758" max="10758" width="11.125" style="31" bestFit="1" customWidth="1"/>
    <col min="10759" max="10759" width="12.5" style="31" customWidth="1"/>
    <col min="10760" max="10762" width="14.125" style="31" customWidth="1"/>
    <col min="10763" max="10763" width="14.5" style="31" customWidth="1"/>
    <col min="10764" max="10764" width="30.5" style="31" customWidth="1"/>
    <col min="10765" max="10765" width="13.25" style="31" customWidth="1"/>
    <col min="10766" max="10766" width="11.5" style="31" bestFit="1" customWidth="1"/>
    <col min="10767" max="10767" width="8.625" style="31" bestFit="1" customWidth="1"/>
    <col min="10768" max="11008" width="9" style="31"/>
    <col min="11009" max="11009" width="6.5" style="31" customWidth="1"/>
    <col min="11010" max="11010" width="41.5" style="31" customWidth="1"/>
    <col min="11011" max="11011" width="21.875" style="31" customWidth="1"/>
    <col min="11012" max="11013" width="9" style="31"/>
    <col min="11014" max="11014" width="11.125" style="31" bestFit="1" customWidth="1"/>
    <col min="11015" max="11015" width="12.5" style="31" customWidth="1"/>
    <col min="11016" max="11018" width="14.125" style="31" customWidth="1"/>
    <col min="11019" max="11019" width="14.5" style="31" customWidth="1"/>
    <col min="11020" max="11020" width="30.5" style="31" customWidth="1"/>
    <col min="11021" max="11021" width="13.25" style="31" customWidth="1"/>
    <col min="11022" max="11022" width="11.5" style="31" bestFit="1" customWidth="1"/>
    <col min="11023" max="11023" width="8.625" style="31" bestFit="1" customWidth="1"/>
    <col min="11024" max="11264" width="9" style="31"/>
    <col min="11265" max="11265" width="6.5" style="31" customWidth="1"/>
    <col min="11266" max="11266" width="41.5" style="31" customWidth="1"/>
    <col min="11267" max="11267" width="21.875" style="31" customWidth="1"/>
    <col min="11268" max="11269" width="9" style="31"/>
    <col min="11270" max="11270" width="11.125" style="31" bestFit="1" customWidth="1"/>
    <col min="11271" max="11271" width="12.5" style="31" customWidth="1"/>
    <col min="11272" max="11274" width="14.125" style="31" customWidth="1"/>
    <col min="11275" max="11275" width="14.5" style="31" customWidth="1"/>
    <col min="11276" max="11276" width="30.5" style="31" customWidth="1"/>
    <col min="11277" max="11277" width="13.25" style="31" customWidth="1"/>
    <col min="11278" max="11278" width="11.5" style="31" bestFit="1" customWidth="1"/>
    <col min="11279" max="11279" width="8.625" style="31" bestFit="1" customWidth="1"/>
    <col min="11280" max="11520" width="9" style="31"/>
    <col min="11521" max="11521" width="6.5" style="31" customWidth="1"/>
    <col min="11522" max="11522" width="41.5" style="31" customWidth="1"/>
    <col min="11523" max="11523" width="21.875" style="31" customWidth="1"/>
    <col min="11524" max="11525" width="9" style="31"/>
    <col min="11526" max="11526" width="11.125" style="31" bestFit="1" customWidth="1"/>
    <col min="11527" max="11527" width="12.5" style="31" customWidth="1"/>
    <col min="11528" max="11530" width="14.125" style="31" customWidth="1"/>
    <col min="11531" max="11531" width="14.5" style="31" customWidth="1"/>
    <col min="11532" max="11532" width="30.5" style="31" customWidth="1"/>
    <col min="11533" max="11533" width="13.25" style="31" customWidth="1"/>
    <col min="11534" max="11534" width="11.5" style="31" bestFit="1" customWidth="1"/>
    <col min="11535" max="11535" width="8.625" style="31" bestFit="1" customWidth="1"/>
    <col min="11536" max="11776" width="9" style="31"/>
    <col min="11777" max="11777" width="6.5" style="31" customWidth="1"/>
    <col min="11778" max="11778" width="41.5" style="31" customWidth="1"/>
    <col min="11779" max="11779" width="21.875" style="31" customWidth="1"/>
    <col min="11780" max="11781" width="9" style="31"/>
    <col min="11782" max="11782" width="11.125" style="31" bestFit="1" customWidth="1"/>
    <col min="11783" max="11783" width="12.5" style="31" customWidth="1"/>
    <col min="11784" max="11786" width="14.125" style="31" customWidth="1"/>
    <col min="11787" max="11787" width="14.5" style="31" customWidth="1"/>
    <col min="11788" max="11788" width="30.5" style="31" customWidth="1"/>
    <col min="11789" max="11789" width="13.25" style="31" customWidth="1"/>
    <col min="11790" max="11790" width="11.5" style="31" bestFit="1" customWidth="1"/>
    <col min="11791" max="11791" width="8.625" style="31" bestFit="1" customWidth="1"/>
    <col min="11792" max="12032" width="9" style="31"/>
    <col min="12033" max="12033" width="6.5" style="31" customWidth="1"/>
    <col min="12034" max="12034" width="41.5" style="31" customWidth="1"/>
    <col min="12035" max="12035" width="21.875" style="31" customWidth="1"/>
    <col min="12036" max="12037" width="9" style="31"/>
    <col min="12038" max="12038" width="11.125" style="31" bestFit="1" customWidth="1"/>
    <col min="12039" max="12039" width="12.5" style="31" customWidth="1"/>
    <col min="12040" max="12042" width="14.125" style="31" customWidth="1"/>
    <col min="12043" max="12043" width="14.5" style="31" customWidth="1"/>
    <col min="12044" max="12044" width="30.5" style="31" customWidth="1"/>
    <col min="12045" max="12045" width="13.25" style="31" customWidth="1"/>
    <col min="12046" max="12046" width="11.5" style="31" bestFit="1" customWidth="1"/>
    <col min="12047" max="12047" width="8.625" style="31" bestFit="1" customWidth="1"/>
    <col min="12048" max="12288" width="9" style="31"/>
    <col min="12289" max="12289" width="6.5" style="31" customWidth="1"/>
    <col min="12290" max="12290" width="41.5" style="31" customWidth="1"/>
    <col min="12291" max="12291" width="21.875" style="31" customWidth="1"/>
    <col min="12292" max="12293" width="9" style="31"/>
    <col min="12294" max="12294" width="11.125" style="31" bestFit="1" customWidth="1"/>
    <col min="12295" max="12295" width="12.5" style="31" customWidth="1"/>
    <col min="12296" max="12298" width="14.125" style="31" customWidth="1"/>
    <col min="12299" max="12299" width="14.5" style="31" customWidth="1"/>
    <col min="12300" max="12300" width="30.5" style="31" customWidth="1"/>
    <col min="12301" max="12301" width="13.25" style="31" customWidth="1"/>
    <col min="12302" max="12302" width="11.5" style="31" bestFit="1" customWidth="1"/>
    <col min="12303" max="12303" width="8.625" style="31" bestFit="1" customWidth="1"/>
    <col min="12304" max="12544" width="9" style="31"/>
    <col min="12545" max="12545" width="6.5" style="31" customWidth="1"/>
    <col min="12546" max="12546" width="41.5" style="31" customWidth="1"/>
    <col min="12547" max="12547" width="21.875" style="31" customWidth="1"/>
    <col min="12548" max="12549" width="9" style="31"/>
    <col min="12550" max="12550" width="11.125" style="31" bestFit="1" customWidth="1"/>
    <col min="12551" max="12551" width="12.5" style="31" customWidth="1"/>
    <col min="12552" max="12554" width="14.125" style="31" customWidth="1"/>
    <col min="12555" max="12555" width="14.5" style="31" customWidth="1"/>
    <col min="12556" max="12556" width="30.5" style="31" customWidth="1"/>
    <col min="12557" max="12557" width="13.25" style="31" customWidth="1"/>
    <col min="12558" max="12558" width="11.5" style="31" bestFit="1" customWidth="1"/>
    <col min="12559" max="12559" width="8.625" style="31" bestFit="1" customWidth="1"/>
    <col min="12560" max="12800" width="9" style="31"/>
    <col min="12801" max="12801" width="6.5" style="31" customWidth="1"/>
    <col min="12802" max="12802" width="41.5" style="31" customWidth="1"/>
    <col min="12803" max="12803" width="21.875" style="31" customWidth="1"/>
    <col min="12804" max="12805" width="9" style="31"/>
    <col min="12806" max="12806" width="11.125" style="31" bestFit="1" customWidth="1"/>
    <col min="12807" max="12807" width="12.5" style="31" customWidth="1"/>
    <col min="12808" max="12810" width="14.125" style="31" customWidth="1"/>
    <col min="12811" max="12811" width="14.5" style="31" customWidth="1"/>
    <col min="12812" max="12812" width="30.5" style="31" customWidth="1"/>
    <col min="12813" max="12813" width="13.25" style="31" customWidth="1"/>
    <col min="12814" max="12814" width="11.5" style="31" bestFit="1" customWidth="1"/>
    <col min="12815" max="12815" width="8.625" style="31" bestFit="1" customWidth="1"/>
    <col min="12816" max="13056" width="9" style="31"/>
    <col min="13057" max="13057" width="6.5" style="31" customWidth="1"/>
    <col min="13058" max="13058" width="41.5" style="31" customWidth="1"/>
    <col min="13059" max="13059" width="21.875" style="31" customWidth="1"/>
    <col min="13060" max="13061" width="9" style="31"/>
    <col min="13062" max="13062" width="11.125" style="31" bestFit="1" customWidth="1"/>
    <col min="13063" max="13063" width="12.5" style="31" customWidth="1"/>
    <col min="13064" max="13066" width="14.125" style="31" customWidth="1"/>
    <col min="13067" max="13067" width="14.5" style="31" customWidth="1"/>
    <col min="13068" max="13068" width="30.5" style="31" customWidth="1"/>
    <col min="13069" max="13069" width="13.25" style="31" customWidth="1"/>
    <col min="13070" max="13070" width="11.5" style="31" bestFit="1" customWidth="1"/>
    <col min="13071" max="13071" width="8.625" style="31" bestFit="1" customWidth="1"/>
    <col min="13072" max="13312" width="9" style="31"/>
    <col min="13313" max="13313" width="6.5" style="31" customWidth="1"/>
    <col min="13314" max="13314" width="41.5" style="31" customWidth="1"/>
    <col min="13315" max="13315" width="21.875" style="31" customWidth="1"/>
    <col min="13316" max="13317" width="9" style="31"/>
    <col min="13318" max="13318" width="11.125" style="31" bestFit="1" customWidth="1"/>
    <col min="13319" max="13319" width="12.5" style="31" customWidth="1"/>
    <col min="13320" max="13322" width="14.125" style="31" customWidth="1"/>
    <col min="13323" max="13323" width="14.5" style="31" customWidth="1"/>
    <col min="13324" max="13324" width="30.5" style="31" customWidth="1"/>
    <col min="13325" max="13325" width="13.25" style="31" customWidth="1"/>
    <col min="13326" max="13326" width="11.5" style="31" bestFit="1" customWidth="1"/>
    <col min="13327" max="13327" width="8.625" style="31" bestFit="1" customWidth="1"/>
    <col min="13328" max="13568" width="9" style="31"/>
    <col min="13569" max="13569" width="6.5" style="31" customWidth="1"/>
    <col min="13570" max="13570" width="41.5" style="31" customWidth="1"/>
    <col min="13571" max="13571" width="21.875" style="31" customWidth="1"/>
    <col min="13572" max="13573" width="9" style="31"/>
    <col min="13574" max="13574" width="11.125" style="31" bestFit="1" customWidth="1"/>
    <col min="13575" max="13575" width="12.5" style="31" customWidth="1"/>
    <col min="13576" max="13578" width="14.125" style="31" customWidth="1"/>
    <col min="13579" max="13579" width="14.5" style="31" customWidth="1"/>
    <col min="13580" max="13580" width="30.5" style="31" customWidth="1"/>
    <col min="13581" max="13581" width="13.25" style="31" customWidth="1"/>
    <col min="13582" max="13582" width="11.5" style="31" bestFit="1" customWidth="1"/>
    <col min="13583" max="13583" width="8.625" style="31" bestFit="1" customWidth="1"/>
    <col min="13584" max="13824" width="9" style="31"/>
    <col min="13825" max="13825" width="6.5" style="31" customWidth="1"/>
    <col min="13826" max="13826" width="41.5" style="31" customWidth="1"/>
    <col min="13827" max="13827" width="21.875" style="31" customWidth="1"/>
    <col min="13828" max="13829" width="9" style="31"/>
    <col min="13830" max="13830" width="11.125" style="31" bestFit="1" customWidth="1"/>
    <col min="13831" max="13831" width="12.5" style="31" customWidth="1"/>
    <col min="13832" max="13834" width="14.125" style="31" customWidth="1"/>
    <col min="13835" max="13835" width="14.5" style="31" customWidth="1"/>
    <col min="13836" max="13836" width="30.5" style="31" customWidth="1"/>
    <col min="13837" max="13837" width="13.25" style="31" customWidth="1"/>
    <col min="13838" max="13838" width="11.5" style="31" bestFit="1" customWidth="1"/>
    <col min="13839" max="13839" width="8.625" style="31" bestFit="1" customWidth="1"/>
    <col min="13840" max="14080" width="9" style="31"/>
    <col min="14081" max="14081" width="6.5" style="31" customWidth="1"/>
    <col min="14082" max="14082" width="41.5" style="31" customWidth="1"/>
    <col min="14083" max="14083" width="21.875" style="31" customWidth="1"/>
    <col min="14084" max="14085" width="9" style="31"/>
    <col min="14086" max="14086" width="11.125" style="31" bestFit="1" customWidth="1"/>
    <col min="14087" max="14087" width="12.5" style="31" customWidth="1"/>
    <col min="14088" max="14090" width="14.125" style="31" customWidth="1"/>
    <col min="14091" max="14091" width="14.5" style="31" customWidth="1"/>
    <col min="14092" max="14092" width="30.5" style="31" customWidth="1"/>
    <col min="14093" max="14093" width="13.25" style="31" customWidth="1"/>
    <col min="14094" max="14094" width="11.5" style="31" bestFit="1" customWidth="1"/>
    <col min="14095" max="14095" width="8.625" style="31" bestFit="1" customWidth="1"/>
    <col min="14096" max="14336" width="9" style="31"/>
    <col min="14337" max="14337" width="6.5" style="31" customWidth="1"/>
    <col min="14338" max="14338" width="41.5" style="31" customWidth="1"/>
    <col min="14339" max="14339" width="21.875" style="31" customWidth="1"/>
    <col min="14340" max="14341" width="9" style="31"/>
    <col min="14342" max="14342" width="11.125" style="31" bestFit="1" customWidth="1"/>
    <col min="14343" max="14343" width="12.5" style="31" customWidth="1"/>
    <col min="14344" max="14346" width="14.125" style="31" customWidth="1"/>
    <col min="14347" max="14347" width="14.5" style="31" customWidth="1"/>
    <col min="14348" max="14348" width="30.5" style="31" customWidth="1"/>
    <col min="14349" max="14349" width="13.25" style="31" customWidth="1"/>
    <col min="14350" max="14350" width="11.5" style="31" bestFit="1" customWidth="1"/>
    <col min="14351" max="14351" width="8.625" style="31" bestFit="1" customWidth="1"/>
    <col min="14352" max="14592" width="9" style="31"/>
    <col min="14593" max="14593" width="6.5" style="31" customWidth="1"/>
    <col min="14594" max="14594" width="41.5" style="31" customWidth="1"/>
    <col min="14595" max="14595" width="21.875" style="31" customWidth="1"/>
    <col min="14596" max="14597" width="9" style="31"/>
    <col min="14598" max="14598" width="11.125" style="31" bestFit="1" customWidth="1"/>
    <col min="14599" max="14599" width="12.5" style="31" customWidth="1"/>
    <col min="14600" max="14602" width="14.125" style="31" customWidth="1"/>
    <col min="14603" max="14603" width="14.5" style="31" customWidth="1"/>
    <col min="14604" max="14604" width="30.5" style="31" customWidth="1"/>
    <col min="14605" max="14605" width="13.25" style="31" customWidth="1"/>
    <col min="14606" max="14606" width="11.5" style="31" bestFit="1" customWidth="1"/>
    <col min="14607" max="14607" width="8.625" style="31" bestFit="1" customWidth="1"/>
    <col min="14608" max="14848" width="9" style="31"/>
    <col min="14849" max="14849" width="6.5" style="31" customWidth="1"/>
    <col min="14850" max="14850" width="41.5" style="31" customWidth="1"/>
    <col min="14851" max="14851" width="21.875" style="31" customWidth="1"/>
    <col min="14852" max="14853" width="9" style="31"/>
    <col min="14854" max="14854" width="11.125" style="31" bestFit="1" customWidth="1"/>
    <col min="14855" max="14855" width="12.5" style="31" customWidth="1"/>
    <col min="14856" max="14858" width="14.125" style="31" customWidth="1"/>
    <col min="14859" max="14859" width="14.5" style="31" customWidth="1"/>
    <col min="14860" max="14860" width="30.5" style="31" customWidth="1"/>
    <col min="14861" max="14861" width="13.25" style="31" customWidth="1"/>
    <col min="14862" max="14862" width="11.5" style="31" bestFit="1" customWidth="1"/>
    <col min="14863" max="14863" width="8.625" style="31" bestFit="1" customWidth="1"/>
    <col min="14864" max="15104" width="9" style="31"/>
    <col min="15105" max="15105" width="6.5" style="31" customWidth="1"/>
    <col min="15106" max="15106" width="41.5" style="31" customWidth="1"/>
    <col min="15107" max="15107" width="21.875" style="31" customWidth="1"/>
    <col min="15108" max="15109" width="9" style="31"/>
    <col min="15110" max="15110" width="11.125" style="31" bestFit="1" customWidth="1"/>
    <col min="15111" max="15111" width="12.5" style="31" customWidth="1"/>
    <col min="15112" max="15114" width="14.125" style="31" customWidth="1"/>
    <col min="15115" max="15115" width="14.5" style="31" customWidth="1"/>
    <col min="15116" max="15116" width="30.5" style="31" customWidth="1"/>
    <col min="15117" max="15117" width="13.25" style="31" customWidth="1"/>
    <col min="15118" max="15118" width="11.5" style="31" bestFit="1" customWidth="1"/>
    <col min="15119" max="15119" width="8.625" style="31" bestFit="1" customWidth="1"/>
    <col min="15120" max="15360" width="9" style="31"/>
    <col min="15361" max="15361" width="6.5" style="31" customWidth="1"/>
    <col min="15362" max="15362" width="41.5" style="31" customWidth="1"/>
    <col min="15363" max="15363" width="21.875" style="31" customWidth="1"/>
    <col min="15364" max="15365" width="9" style="31"/>
    <col min="15366" max="15366" width="11.125" style="31" bestFit="1" customWidth="1"/>
    <col min="15367" max="15367" width="12.5" style="31" customWidth="1"/>
    <col min="15368" max="15370" width="14.125" style="31" customWidth="1"/>
    <col min="15371" max="15371" width="14.5" style="31" customWidth="1"/>
    <col min="15372" max="15372" width="30.5" style="31" customWidth="1"/>
    <col min="15373" max="15373" width="13.25" style="31" customWidth="1"/>
    <col min="15374" max="15374" width="11.5" style="31" bestFit="1" customWidth="1"/>
    <col min="15375" max="15375" width="8.625" style="31" bestFit="1" customWidth="1"/>
    <col min="15376" max="15616" width="9" style="31"/>
    <col min="15617" max="15617" width="6.5" style="31" customWidth="1"/>
    <col min="15618" max="15618" width="41.5" style="31" customWidth="1"/>
    <col min="15619" max="15619" width="21.875" style="31" customWidth="1"/>
    <col min="15620" max="15621" width="9" style="31"/>
    <col min="15622" max="15622" width="11.125" style="31" bestFit="1" customWidth="1"/>
    <col min="15623" max="15623" width="12.5" style="31" customWidth="1"/>
    <col min="15624" max="15626" width="14.125" style="31" customWidth="1"/>
    <col min="15627" max="15627" width="14.5" style="31" customWidth="1"/>
    <col min="15628" max="15628" width="30.5" style="31" customWidth="1"/>
    <col min="15629" max="15629" width="13.25" style="31" customWidth="1"/>
    <col min="15630" max="15630" width="11.5" style="31" bestFit="1" customWidth="1"/>
    <col min="15631" max="15631" width="8.625" style="31" bestFit="1" customWidth="1"/>
    <col min="15632" max="15872" width="9" style="31"/>
    <col min="15873" max="15873" width="6.5" style="31" customWidth="1"/>
    <col min="15874" max="15874" width="41.5" style="31" customWidth="1"/>
    <col min="15875" max="15875" width="21.875" style="31" customWidth="1"/>
    <col min="15876" max="15877" width="9" style="31"/>
    <col min="15878" max="15878" width="11.125" style="31" bestFit="1" customWidth="1"/>
    <col min="15879" max="15879" width="12.5" style="31" customWidth="1"/>
    <col min="15880" max="15882" width="14.125" style="31" customWidth="1"/>
    <col min="15883" max="15883" width="14.5" style="31" customWidth="1"/>
    <col min="15884" max="15884" width="30.5" style="31" customWidth="1"/>
    <col min="15885" max="15885" width="13.25" style="31" customWidth="1"/>
    <col min="15886" max="15886" width="11.5" style="31" bestFit="1" customWidth="1"/>
    <col min="15887" max="15887" width="8.625" style="31" bestFit="1" customWidth="1"/>
    <col min="15888" max="16128" width="9" style="31"/>
    <col min="16129" max="16129" width="6.5" style="31" customWidth="1"/>
    <col min="16130" max="16130" width="41.5" style="31" customWidth="1"/>
    <col min="16131" max="16131" width="21.875" style="31" customWidth="1"/>
    <col min="16132" max="16133" width="9" style="31"/>
    <col min="16134" max="16134" width="11.125" style="31" bestFit="1" customWidth="1"/>
    <col min="16135" max="16135" width="12.5" style="31" customWidth="1"/>
    <col min="16136" max="16138" width="14.125" style="31" customWidth="1"/>
    <col min="16139" max="16139" width="14.5" style="31" customWidth="1"/>
    <col min="16140" max="16140" width="30.5" style="31" customWidth="1"/>
    <col min="16141" max="16141" width="13.25" style="31" customWidth="1"/>
    <col min="16142" max="16142" width="11.5" style="31" bestFit="1" customWidth="1"/>
    <col min="16143" max="16143" width="8.625" style="31" bestFit="1" customWidth="1"/>
    <col min="16144" max="16384" width="9" style="31"/>
  </cols>
  <sheetData>
    <row r="1" spans="1:15" ht="18.75" customHeight="1">
      <c r="A1" s="28"/>
      <c r="B1" s="28"/>
      <c r="C1" s="28"/>
      <c r="D1" s="28"/>
      <c r="E1" s="28"/>
      <c r="F1" s="28"/>
      <c r="G1" s="28"/>
      <c r="H1" s="29"/>
      <c r="I1" s="228" t="s">
        <v>61</v>
      </c>
      <c r="J1" s="228"/>
      <c r="K1" s="228"/>
      <c r="L1" s="228"/>
      <c r="M1" s="30"/>
      <c r="N1" s="30"/>
      <c r="O1" s="30"/>
    </row>
    <row r="2" spans="1:15" ht="33" customHeight="1">
      <c r="A2" s="28"/>
      <c r="B2" s="28"/>
      <c r="C2" s="28"/>
      <c r="D2" s="28"/>
      <c r="E2" s="28"/>
      <c r="F2" s="28"/>
      <c r="G2" s="28"/>
      <c r="H2" s="28"/>
      <c r="I2" s="229" t="s">
        <v>128</v>
      </c>
      <c r="J2" s="229"/>
      <c r="K2" s="229"/>
      <c r="L2" s="229"/>
      <c r="M2" s="30"/>
      <c r="N2" s="30"/>
      <c r="O2" s="30"/>
    </row>
    <row r="3" spans="1: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30"/>
      <c r="N3" s="30"/>
      <c r="O3" s="30"/>
    </row>
    <row r="4" spans="1:15" ht="18.75">
      <c r="A4" s="230" t="s">
        <v>129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31.5" customHeight="1">
      <c r="A6" s="231" t="s">
        <v>4</v>
      </c>
      <c r="B6" s="233" t="s">
        <v>80</v>
      </c>
      <c r="C6" s="233" t="s">
        <v>81</v>
      </c>
      <c r="D6" s="234" t="s">
        <v>6</v>
      </c>
      <c r="E6" s="234"/>
      <c r="F6" s="234"/>
      <c r="G6" s="234"/>
      <c r="H6" s="235" t="s">
        <v>82</v>
      </c>
      <c r="I6" s="235"/>
      <c r="J6" s="235"/>
      <c r="K6" s="236"/>
      <c r="L6" s="233" t="s">
        <v>83</v>
      </c>
      <c r="M6" s="32"/>
      <c r="N6" s="32"/>
    </row>
    <row r="7" spans="1:15" ht="31.5">
      <c r="A7" s="232"/>
      <c r="B7" s="233"/>
      <c r="C7" s="233"/>
      <c r="D7" s="33" t="s">
        <v>7</v>
      </c>
      <c r="E7" s="33" t="s">
        <v>8</v>
      </c>
      <c r="F7" s="33" t="s">
        <v>9</v>
      </c>
      <c r="G7" s="33" t="s">
        <v>10</v>
      </c>
      <c r="H7" s="170" t="s">
        <v>68</v>
      </c>
      <c r="I7" s="170" t="s">
        <v>222</v>
      </c>
      <c r="J7" s="170" t="s">
        <v>225</v>
      </c>
      <c r="K7" s="34" t="s">
        <v>226</v>
      </c>
      <c r="L7" s="233"/>
      <c r="N7" s="31" t="s">
        <v>84</v>
      </c>
    </row>
    <row r="8" spans="1:15" ht="110.25">
      <c r="A8" s="35">
        <v>1</v>
      </c>
      <c r="B8" s="36" t="s">
        <v>130</v>
      </c>
      <c r="C8" s="37" t="s">
        <v>85</v>
      </c>
      <c r="D8" s="38" t="s">
        <v>85</v>
      </c>
      <c r="E8" s="38" t="s">
        <v>85</v>
      </c>
      <c r="F8" s="38" t="s">
        <v>85</v>
      </c>
      <c r="G8" s="38" t="s">
        <v>85</v>
      </c>
      <c r="H8" s="39">
        <f>H9</f>
        <v>10</v>
      </c>
      <c r="I8" s="39">
        <f t="shared" ref="I8:J8" si="0">I9</f>
        <v>10</v>
      </c>
      <c r="J8" s="39">
        <f t="shared" si="0"/>
        <v>10</v>
      </c>
      <c r="K8" s="39">
        <f t="shared" ref="K8:K13" si="1">SUM(H8:J8)</f>
        <v>30</v>
      </c>
      <c r="L8" s="40" t="s">
        <v>85</v>
      </c>
      <c r="M8" s="41"/>
    </row>
    <row r="9" spans="1:15" s="44" customFormat="1" ht="63">
      <c r="A9" s="35">
        <f>A8+1</f>
        <v>2</v>
      </c>
      <c r="B9" s="42" t="s">
        <v>131</v>
      </c>
      <c r="C9" s="37" t="s">
        <v>85</v>
      </c>
      <c r="D9" s="38" t="s">
        <v>85</v>
      </c>
      <c r="E9" s="38" t="s">
        <v>85</v>
      </c>
      <c r="F9" s="38" t="s">
        <v>85</v>
      </c>
      <c r="G9" s="38" t="s">
        <v>85</v>
      </c>
      <c r="H9" s="43">
        <f>H11+H13</f>
        <v>10</v>
      </c>
      <c r="I9" s="43">
        <f t="shared" ref="I9:J9" si="2">I11+I13</f>
        <v>10</v>
      </c>
      <c r="J9" s="43">
        <f t="shared" si="2"/>
        <v>10</v>
      </c>
      <c r="K9" s="39">
        <f t="shared" si="1"/>
        <v>30</v>
      </c>
      <c r="L9" s="40" t="s">
        <v>85</v>
      </c>
    </row>
    <row r="10" spans="1:15" ht="51" customHeight="1">
      <c r="A10" s="193">
        <f>A9+1</f>
        <v>3</v>
      </c>
      <c r="B10" s="202" t="s">
        <v>132</v>
      </c>
      <c r="C10" s="45" t="s">
        <v>86</v>
      </c>
      <c r="D10" s="46" t="s">
        <v>25</v>
      </c>
      <c r="E10" s="46" t="s">
        <v>136</v>
      </c>
      <c r="F10" s="47" t="s">
        <v>137</v>
      </c>
      <c r="G10" s="46" t="s">
        <v>210</v>
      </c>
      <c r="H10" s="48">
        <v>10</v>
      </c>
      <c r="I10" s="128">
        <v>10</v>
      </c>
      <c r="J10" s="48">
        <v>10</v>
      </c>
      <c r="K10" s="49">
        <f t="shared" si="1"/>
        <v>30</v>
      </c>
      <c r="L10" s="225" t="s">
        <v>139</v>
      </c>
    </row>
    <row r="11" spans="1:15">
      <c r="A11" s="211"/>
      <c r="B11" s="213"/>
      <c r="C11" s="214" t="s">
        <v>134</v>
      </c>
      <c r="D11" s="215"/>
      <c r="E11" s="215"/>
      <c r="F11" s="215"/>
      <c r="G11" s="216"/>
      <c r="H11" s="48">
        <f>SUM(H10)</f>
        <v>10</v>
      </c>
      <c r="I11" s="48">
        <f>SUM(I10)</f>
        <v>10</v>
      </c>
      <c r="J11" s="48">
        <f>SUM(J10)</f>
        <v>10</v>
      </c>
      <c r="K11" s="49">
        <f t="shared" si="1"/>
        <v>30</v>
      </c>
      <c r="L11" s="226"/>
    </row>
    <row r="12" spans="1:15" ht="99.75" customHeight="1">
      <c r="A12" s="193">
        <f>A10+1</f>
        <v>4</v>
      </c>
      <c r="B12" s="202" t="s">
        <v>133</v>
      </c>
      <c r="C12" s="45" t="s">
        <v>86</v>
      </c>
      <c r="D12" s="56" t="s">
        <v>25</v>
      </c>
      <c r="E12" s="56" t="s">
        <v>26</v>
      </c>
      <c r="F12" s="53" t="s">
        <v>138</v>
      </c>
      <c r="G12" s="46" t="s">
        <v>25</v>
      </c>
      <c r="H12" s="48">
        <v>0</v>
      </c>
      <c r="I12" s="48">
        <v>0</v>
      </c>
      <c r="J12" s="48">
        <v>0</v>
      </c>
      <c r="K12" s="49">
        <f t="shared" si="1"/>
        <v>0</v>
      </c>
      <c r="L12" s="226"/>
    </row>
    <row r="13" spans="1:15">
      <c r="A13" s="211"/>
      <c r="B13" s="213"/>
      <c r="C13" s="219" t="s">
        <v>135</v>
      </c>
      <c r="D13" s="219"/>
      <c r="E13" s="219"/>
      <c r="F13" s="219"/>
      <c r="G13" s="219"/>
      <c r="H13" s="48">
        <f>SUM(H12:H12)</f>
        <v>0</v>
      </c>
      <c r="I13" s="48">
        <f>SUM(I12:I12)</f>
        <v>0</v>
      </c>
      <c r="J13" s="48">
        <f>SUM(J12:J12)</f>
        <v>0</v>
      </c>
      <c r="K13" s="49">
        <f t="shared" si="1"/>
        <v>0</v>
      </c>
      <c r="L13" s="226"/>
    </row>
    <row r="14" spans="1:15" ht="31.5">
      <c r="A14" s="57">
        <f>A12+1</f>
        <v>5</v>
      </c>
      <c r="B14" s="58" t="s">
        <v>94</v>
      </c>
      <c r="C14" s="59" t="s">
        <v>85</v>
      </c>
      <c r="D14" s="60" t="s">
        <v>85</v>
      </c>
      <c r="E14" s="60" t="s">
        <v>85</v>
      </c>
      <c r="F14" s="60" t="s">
        <v>85</v>
      </c>
      <c r="G14" s="60" t="s">
        <v>85</v>
      </c>
      <c r="H14" s="61">
        <f>H8</f>
        <v>10</v>
      </c>
      <c r="I14" s="61">
        <f>I8</f>
        <v>10</v>
      </c>
      <c r="J14" s="61">
        <f>J8</f>
        <v>10</v>
      </c>
      <c r="K14" s="62">
        <f t="shared" ref="K14:K15" si="3">SUM(H14:J14)</f>
        <v>30</v>
      </c>
      <c r="L14" s="50" t="s">
        <v>85</v>
      </c>
    </row>
    <row r="15" spans="1:15" ht="31.5">
      <c r="A15" s="63"/>
      <c r="B15" s="81" t="s">
        <v>95</v>
      </c>
      <c r="C15" s="45" t="s">
        <v>86</v>
      </c>
      <c r="D15" s="46" t="s">
        <v>85</v>
      </c>
      <c r="E15" s="46" t="s">
        <v>85</v>
      </c>
      <c r="F15" s="46" t="s">
        <v>85</v>
      </c>
      <c r="G15" s="46" t="s">
        <v>85</v>
      </c>
      <c r="H15" s="48">
        <f>H14</f>
        <v>10</v>
      </c>
      <c r="I15" s="48">
        <f t="shared" ref="I15:J15" si="4">I14</f>
        <v>10</v>
      </c>
      <c r="J15" s="48">
        <f t="shared" si="4"/>
        <v>10</v>
      </c>
      <c r="K15" s="48">
        <f t="shared" si="3"/>
        <v>30</v>
      </c>
      <c r="L15" s="45" t="s">
        <v>85</v>
      </c>
    </row>
    <row r="16" spans="1:15">
      <c r="B16" s="65"/>
      <c r="C16" s="66"/>
      <c r="D16" s="67"/>
      <c r="E16" s="67"/>
      <c r="F16" s="67"/>
      <c r="G16" s="67"/>
      <c r="H16" s="68"/>
      <c r="I16" s="68"/>
      <c r="J16" s="68"/>
      <c r="K16" s="68"/>
      <c r="L16" s="66"/>
    </row>
    <row r="17" spans="2:13" ht="18.75">
      <c r="B17" s="217"/>
      <c r="C17" s="217"/>
      <c r="D17" s="217"/>
      <c r="E17" s="69"/>
      <c r="F17" s="69"/>
      <c r="G17" s="69"/>
      <c r="H17" s="70"/>
      <c r="I17" s="70"/>
      <c r="J17" s="71"/>
      <c r="K17" s="72"/>
      <c r="L17" s="218"/>
      <c r="M17" s="218"/>
    </row>
    <row r="18" spans="2:13" ht="18.75">
      <c r="B18" s="28"/>
      <c r="C18" s="28"/>
      <c r="D18" s="73"/>
      <c r="E18" s="73"/>
      <c r="F18" s="73"/>
      <c r="G18" s="73"/>
      <c r="H18" s="74"/>
      <c r="I18" s="74"/>
      <c r="J18" s="74"/>
      <c r="K18" s="75"/>
      <c r="L18" s="28"/>
    </row>
    <row r="19" spans="2:13" ht="18.75">
      <c r="B19" s="28"/>
      <c r="C19" s="28"/>
      <c r="D19" s="73"/>
      <c r="E19" s="73"/>
      <c r="F19" s="73"/>
      <c r="G19" s="73"/>
      <c r="H19" s="76"/>
      <c r="I19" s="76"/>
      <c r="J19" s="76"/>
      <c r="K19" s="75"/>
      <c r="L19" s="28"/>
    </row>
    <row r="20" spans="2:13" ht="18.75">
      <c r="B20" s="28"/>
      <c r="C20" s="28"/>
      <c r="D20" s="73"/>
      <c r="E20" s="73"/>
      <c r="F20" s="73"/>
      <c r="G20" s="73"/>
      <c r="H20" s="76"/>
      <c r="I20" s="76"/>
      <c r="J20" s="77"/>
      <c r="K20" s="75"/>
      <c r="L20" s="28"/>
    </row>
    <row r="21" spans="2:13" ht="18.75">
      <c r="B21" s="28"/>
      <c r="C21" s="28"/>
      <c r="D21" s="73"/>
      <c r="E21" s="73"/>
      <c r="F21" s="73"/>
      <c r="G21" s="73"/>
      <c r="H21" s="76"/>
      <c r="I21" s="76"/>
      <c r="J21" s="76"/>
      <c r="K21" s="75"/>
      <c r="L21" s="28"/>
    </row>
    <row r="22" spans="2:13" ht="18.75">
      <c r="B22" s="28"/>
      <c r="C22" s="28"/>
      <c r="D22" s="73"/>
      <c r="E22" s="73"/>
      <c r="F22" s="73"/>
      <c r="G22" s="73"/>
      <c r="H22" s="77"/>
      <c r="I22" s="76"/>
      <c r="J22" s="77"/>
      <c r="K22" s="75"/>
      <c r="L22" s="28"/>
    </row>
    <row r="23" spans="2:13">
      <c r="B23" s="28"/>
      <c r="C23" s="28"/>
      <c r="D23" s="73"/>
      <c r="E23" s="73"/>
      <c r="F23" s="73"/>
      <c r="G23" s="73"/>
      <c r="H23" s="78"/>
      <c r="I23" s="78"/>
      <c r="J23" s="78"/>
      <c r="K23" s="75"/>
      <c r="L23" s="28"/>
    </row>
    <row r="24" spans="2:13">
      <c r="B24" s="28"/>
      <c r="C24" s="28"/>
      <c r="D24" s="73"/>
      <c r="E24" s="73"/>
      <c r="F24" s="73"/>
      <c r="G24" s="73"/>
      <c r="H24" s="78"/>
      <c r="I24" s="75"/>
      <c r="J24" s="75"/>
      <c r="K24" s="75"/>
      <c r="L24" s="28"/>
    </row>
    <row r="25" spans="2:13">
      <c r="B25" s="28"/>
      <c r="C25" s="28"/>
      <c r="D25" s="73"/>
      <c r="E25" s="73"/>
      <c r="F25" s="73"/>
      <c r="G25" s="73"/>
      <c r="H25" s="78"/>
      <c r="I25" s="75"/>
      <c r="J25" s="75"/>
      <c r="K25" s="75"/>
      <c r="L25" s="28"/>
    </row>
    <row r="26" spans="2:13">
      <c r="B26" s="28"/>
      <c r="C26" s="28"/>
      <c r="D26" s="73"/>
      <c r="E26" s="73"/>
      <c r="F26" s="73"/>
      <c r="G26" s="73"/>
      <c r="H26" s="75"/>
      <c r="I26" s="75"/>
      <c r="J26" s="75"/>
      <c r="K26" s="75"/>
      <c r="L26" s="28"/>
    </row>
    <row r="27" spans="2:13">
      <c r="B27" s="28"/>
      <c r="C27" s="28"/>
      <c r="D27" s="73"/>
      <c r="E27" s="73"/>
      <c r="F27" s="73"/>
      <c r="G27" s="73"/>
      <c r="H27" s="75"/>
      <c r="I27" s="75"/>
      <c r="J27" s="75"/>
      <c r="K27" s="75"/>
      <c r="L27" s="28"/>
    </row>
    <row r="28" spans="2:13">
      <c r="B28" s="28"/>
      <c r="C28" s="28"/>
      <c r="D28" s="73"/>
      <c r="E28" s="73"/>
      <c r="F28" s="73"/>
      <c r="G28" s="73"/>
      <c r="H28" s="78"/>
      <c r="I28" s="75"/>
      <c r="J28" s="75"/>
      <c r="K28" s="75"/>
      <c r="L28" s="28"/>
    </row>
    <row r="29" spans="2:13">
      <c r="B29" s="28"/>
      <c r="C29" s="28"/>
      <c r="D29" s="73"/>
      <c r="E29" s="73"/>
      <c r="F29" s="73"/>
      <c r="G29" s="73"/>
      <c r="H29" s="75"/>
      <c r="I29" s="75"/>
      <c r="J29" s="75"/>
      <c r="K29" s="75"/>
      <c r="L29" s="28"/>
    </row>
    <row r="30" spans="2:13">
      <c r="B30" s="28"/>
      <c r="C30" s="28"/>
      <c r="D30" s="73"/>
      <c r="E30" s="73"/>
      <c r="F30" s="73"/>
      <c r="G30" s="73"/>
      <c r="H30" s="75"/>
      <c r="I30" s="75"/>
      <c r="J30" s="75"/>
      <c r="K30" s="75"/>
      <c r="L30" s="28"/>
    </row>
    <row r="31" spans="2:13">
      <c r="B31" s="28"/>
      <c r="C31" s="28"/>
      <c r="D31" s="73"/>
      <c r="E31" s="73"/>
      <c r="F31" s="73"/>
      <c r="G31" s="73"/>
      <c r="H31" s="75"/>
      <c r="I31" s="75"/>
      <c r="J31" s="75"/>
      <c r="K31" s="75"/>
      <c r="L31" s="28"/>
    </row>
    <row r="32" spans="2:13">
      <c r="B32" s="28"/>
      <c r="C32" s="28"/>
      <c r="D32" s="73"/>
      <c r="E32" s="73"/>
      <c r="F32" s="73"/>
      <c r="G32" s="73"/>
      <c r="H32" s="75"/>
      <c r="I32" s="75"/>
      <c r="J32" s="75"/>
      <c r="K32" s="75"/>
      <c r="L32" s="28"/>
    </row>
    <row r="33" spans="2:12">
      <c r="B33" s="28"/>
      <c r="C33" s="28"/>
      <c r="D33" s="73"/>
      <c r="E33" s="73"/>
      <c r="F33" s="73"/>
      <c r="G33" s="73"/>
      <c r="H33" s="75"/>
      <c r="I33" s="75"/>
      <c r="J33" s="75"/>
      <c r="K33" s="75"/>
      <c r="L33" s="28"/>
    </row>
    <row r="34" spans="2:12">
      <c r="B34" s="28"/>
      <c r="C34" s="28"/>
      <c r="D34" s="73"/>
      <c r="E34" s="73"/>
      <c r="F34" s="73"/>
      <c r="G34" s="73"/>
      <c r="H34" s="75"/>
      <c r="I34" s="75"/>
      <c r="J34" s="75"/>
      <c r="K34" s="75"/>
      <c r="L34" s="28"/>
    </row>
    <row r="35" spans="2:12">
      <c r="B35" s="28"/>
      <c r="C35" s="28"/>
      <c r="D35" s="73"/>
      <c r="E35" s="73"/>
      <c r="F35" s="73"/>
      <c r="G35" s="73"/>
      <c r="H35" s="75"/>
      <c r="I35" s="75"/>
      <c r="J35" s="75"/>
      <c r="K35" s="75"/>
      <c r="L35" s="28"/>
    </row>
    <row r="36" spans="2:12">
      <c r="B36" s="28"/>
      <c r="C36" s="28"/>
      <c r="D36" s="73"/>
      <c r="E36" s="73"/>
      <c r="F36" s="73"/>
      <c r="G36" s="73"/>
      <c r="H36" s="75"/>
      <c r="I36" s="75"/>
      <c r="J36" s="75"/>
      <c r="K36" s="75"/>
      <c r="L36" s="28"/>
    </row>
    <row r="37" spans="2:12">
      <c r="B37" s="28"/>
      <c r="C37" s="28"/>
      <c r="D37" s="73"/>
      <c r="E37" s="73"/>
      <c r="F37" s="73"/>
      <c r="G37" s="73"/>
      <c r="H37" s="75"/>
      <c r="I37" s="75"/>
      <c r="J37" s="75"/>
      <c r="K37" s="75"/>
      <c r="L37" s="28"/>
    </row>
    <row r="38" spans="2:12">
      <c r="B38" s="28"/>
      <c r="C38" s="28"/>
      <c r="D38" s="73"/>
      <c r="E38" s="73"/>
      <c r="F38" s="73"/>
      <c r="G38" s="73"/>
      <c r="H38" s="75"/>
      <c r="I38" s="75"/>
      <c r="J38" s="75"/>
      <c r="K38" s="75"/>
      <c r="L38" s="28"/>
    </row>
    <row r="39" spans="2:12">
      <c r="B39" s="28"/>
      <c r="C39" s="28"/>
      <c r="D39" s="73"/>
      <c r="E39" s="73"/>
      <c r="F39" s="73"/>
      <c r="G39" s="73"/>
      <c r="H39" s="75"/>
      <c r="I39" s="75"/>
      <c r="J39" s="75"/>
      <c r="K39" s="75"/>
      <c r="L39" s="28"/>
    </row>
    <row r="40" spans="2:12">
      <c r="B40" s="28"/>
      <c r="C40" s="28"/>
      <c r="D40" s="73"/>
      <c r="E40" s="73"/>
      <c r="F40" s="73"/>
      <c r="G40" s="73"/>
      <c r="H40" s="75"/>
      <c r="I40" s="75"/>
      <c r="J40" s="75"/>
      <c r="K40" s="75"/>
      <c r="L40" s="28"/>
    </row>
    <row r="41" spans="2:12">
      <c r="B41" s="28"/>
      <c r="C41" s="28"/>
      <c r="D41" s="73"/>
      <c r="E41" s="73"/>
      <c r="F41" s="73"/>
      <c r="G41" s="73"/>
      <c r="H41" s="75"/>
      <c r="I41" s="75"/>
      <c r="J41" s="75"/>
      <c r="K41" s="75"/>
      <c r="L41" s="28"/>
    </row>
    <row r="42" spans="2:12">
      <c r="B42" s="28"/>
      <c r="C42" s="28"/>
      <c r="D42" s="73"/>
      <c r="E42" s="73"/>
      <c r="F42" s="73"/>
      <c r="G42" s="73"/>
      <c r="H42" s="75"/>
      <c r="I42" s="75"/>
      <c r="J42" s="75"/>
      <c r="K42" s="75"/>
      <c r="L42" s="28"/>
    </row>
    <row r="43" spans="2:12">
      <c r="B43" s="28"/>
      <c r="C43" s="28"/>
      <c r="D43" s="73"/>
      <c r="E43" s="73"/>
      <c r="F43" s="73"/>
      <c r="G43" s="73"/>
      <c r="H43" s="75"/>
      <c r="I43" s="75"/>
      <c r="J43" s="75"/>
      <c r="K43" s="75"/>
      <c r="L43" s="28"/>
    </row>
    <row r="44" spans="2:12">
      <c r="B44" s="28"/>
      <c r="C44" s="28"/>
      <c r="D44" s="73"/>
      <c r="E44" s="73"/>
      <c r="F44" s="73"/>
      <c r="G44" s="73"/>
      <c r="H44" s="75"/>
      <c r="I44" s="75"/>
      <c r="J44" s="75"/>
      <c r="K44" s="75"/>
      <c r="L44" s="28"/>
    </row>
    <row r="45" spans="2:12">
      <c r="B45" s="28"/>
      <c r="C45" s="28"/>
      <c r="D45" s="73"/>
      <c r="E45" s="73"/>
      <c r="F45" s="73"/>
      <c r="G45" s="73"/>
      <c r="H45" s="75"/>
      <c r="I45" s="75"/>
      <c r="J45" s="75"/>
      <c r="K45" s="75"/>
      <c r="L45" s="28"/>
    </row>
    <row r="46" spans="2:12">
      <c r="B46" s="28"/>
      <c r="C46" s="28"/>
      <c r="D46" s="73"/>
      <c r="E46" s="73"/>
      <c r="F46" s="73"/>
      <c r="G46" s="73"/>
      <c r="H46" s="75"/>
      <c r="I46" s="75"/>
      <c r="J46" s="75"/>
      <c r="K46" s="75"/>
      <c r="L46" s="28"/>
    </row>
    <row r="47" spans="2:12">
      <c r="B47" s="28"/>
      <c r="C47" s="28"/>
      <c r="D47" s="73"/>
      <c r="E47" s="73"/>
      <c r="F47" s="73"/>
      <c r="G47" s="73"/>
      <c r="H47" s="75"/>
      <c r="I47" s="75"/>
      <c r="J47" s="75"/>
      <c r="K47" s="75"/>
      <c r="L47" s="28"/>
    </row>
    <row r="48" spans="2:12">
      <c r="B48" s="28"/>
      <c r="C48" s="28"/>
      <c r="D48" s="73"/>
      <c r="E48" s="73"/>
      <c r="F48" s="73"/>
      <c r="G48" s="73"/>
      <c r="H48" s="75"/>
      <c r="I48" s="75"/>
      <c r="J48" s="75"/>
      <c r="K48" s="75"/>
      <c r="L48" s="28"/>
    </row>
    <row r="49" spans="2:12">
      <c r="B49" s="28"/>
      <c r="C49" s="28"/>
      <c r="D49" s="73"/>
      <c r="E49" s="73"/>
      <c r="F49" s="73"/>
      <c r="G49" s="73"/>
      <c r="H49" s="75"/>
      <c r="I49" s="75"/>
      <c r="J49" s="75"/>
      <c r="K49" s="75"/>
      <c r="L49" s="28"/>
    </row>
    <row r="50" spans="2:12">
      <c r="B50" s="28"/>
      <c r="C50" s="28"/>
      <c r="D50" s="73"/>
      <c r="E50" s="73"/>
      <c r="F50" s="73"/>
      <c r="G50" s="73"/>
      <c r="H50" s="75"/>
      <c r="I50" s="75"/>
      <c r="J50" s="75"/>
      <c r="K50" s="75"/>
      <c r="L50" s="28"/>
    </row>
    <row r="51" spans="2:12">
      <c r="B51" s="28"/>
      <c r="C51" s="28"/>
      <c r="D51" s="73"/>
      <c r="E51" s="73"/>
      <c r="F51" s="73"/>
      <c r="G51" s="73"/>
      <c r="H51" s="75"/>
      <c r="I51" s="75"/>
      <c r="J51" s="75"/>
      <c r="K51" s="75"/>
      <c r="L51" s="28"/>
    </row>
    <row r="52" spans="2:12">
      <c r="B52" s="28"/>
      <c r="C52" s="28"/>
      <c r="D52" s="73"/>
      <c r="E52" s="73"/>
      <c r="F52" s="73"/>
      <c r="G52" s="73"/>
      <c r="H52" s="75"/>
      <c r="I52" s="75"/>
      <c r="J52" s="75"/>
      <c r="K52" s="75"/>
      <c r="L52" s="28"/>
    </row>
    <row r="53" spans="2:12">
      <c r="B53" s="28"/>
      <c r="C53" s="28"/>
      <c r="D53" s="73"/>
      <c r="E53" s="73"/>
      <c r="F53" s="73"/>
      <c r="G53" s="73"/>
      <c r="H53" s="75"/>
      <c r="I53" s="75"/>
      <c r="J53" s="75"/>
      <c r="K53" s="75"/>
      <c r="L53" s="28"/>
    </row>
    <row r="54" spans="2:12">
      <c r="B54" s="28"/>
      <c r="C54" s="28"/>
      <c r="D54" s="73"/>
      <c r="E54" s="73"/>
      <c r="F54" s="73"/>
      <c r="G54" s="73"/>
      <c r="H54" s="75"/>
      <c r="I54" s="75"/>
      <c r="J54" s="75"/>
      <c r="K54" s="75"/>
      <c r="L54" s="28"/>
    </row>
    <row r="55" spans="2:12">
      <c r="B55" s="28"/>
      <c r="C55" s="28"/>
      <c r="D55" s="73"/>
      <c r="E55" s="73"/>
      <c r="F55" s="73"/>
      <c r="G55" s="73"/>
      <c r="H55" s="75"/>
      <c r="I55" s="75"/>
      <c r="J55" s="75"/>
      <c r="K55" s="75"/>
      <c r="L55" s="28"/>
    </row>
    <row r="56" spans="2:12">
      <c r="B56" s="28"/>
      <c r="C56" s="28"/>
      <c r="D56" s="73"/>
      <c r="E56" s="73"/>
      <c r="F56" s="73"/>
      <c r="G56" s="73"/>
      <c r="H56" s="75"/>
      <c r="I56" s="75"/>
      <c r="J56" s="75"/>
      <c r="K56" s="75"/>
      <c r="L56" s="28"/>
    </row>
    <row r="57" spans="2:12">
      <c r="B57" s="28"/>
      <c r="C57" s="28"/>
      <c r="D57" s="73"/>
      <c r="E57" s="73"/>
      <c r="F57" s="73"/>
      <c r="G57" s="73"/>
      <c r="H57" s="75"/>
      <c r="I57" s="75"/>
      <c r="J57" s="75"/>
      <c r="K57" s="75"/>
      <c r="L57" s="28"/>
    </row>
    <row r="58" spans="2:12">
      <c r="B58" s="28"/>
      <c r="C58" s="28"/>
      <c r="D58" s="73"/>
      <c r="E58" s="73"/>
      <c r="F58" s="73"/>
      <c r="G58" s="73"/>
      <c r="H58" s="75"/>
      <c r="I58" s="75"/>
      <c r="J58" s="75"/>
      <c r="K58" s="75"/>
      <c r="L58" s="28"/>
    </row>
    <row r="59" spans="2:12">
      <c r="B59" s="28"/>
      <c r="C59" s="28"/>
      <c r="D59" s="73"/>
      <c r="E59" s="73"/>
      <c r="F59" s="73"/>
      <c r="G59" s="73"/>
      <c r="H59" s="75"/>
      <c r="I59" s="75"/>
      <c r="J59" s="75"/>
      <c r="K59" s="75"/>
      <c r="L59" s="28"/>
    </row>
    <row r="60" spans="2:12">
      <c r="B60" s="28"/>
      <c r="C60" s="28"/>
      <c r="D60" s="73"/>
      <c r="E60" s="73"/>
      <c r="F60" s="73"/>
      <c r="G60" s="73"/>
      <c r="H60" s="75"/>
      <c r="I60" s="75"/>
      <c r="J60" s="75"/>
      <c r="K60" s="75"/>
      <c r="L60" s="28"/>
    </row>
    <row r="61" spans="2:12">
      <c r="B61" s="28"/>
      <c r="C61" s="28"/>
      <c r="D61" s="73"/>
      <c r="E61" s="73"/>
      <c r="F61" s="73"/>
      <c r="G61" s="73"/>
      <c r="H61" s="75"/>
      <c r="I61" s="75"/>
      <c r="J61" s="75"/>
      <c r="K61" s="75"/>
      <c r="L61" s="28"/>
    </row>
    <row r="62" spans="2:12">
      <c r="B62" s="28"/>
      <c r="C62" s="28"/>
      <c r="D62" s="73"/>
      <c r="E62" s="73"/>
      <c r="F62" s="73"/>
      <c r="G62" s="73"/>
      <c r="H62" s="75"/>
      <c r="I62" s="75"/>
      <c r="J62" s="75"/>
      <c r="K62" s="75"/>
      <c r="L62" s="28"/>
    </row>
    <row r="63" spans="2:12">
      <c r="B63" s="28"/>
      <c r="C63" s="28"/>
      <c r="D63" s="73"/>
      <c r="E63" s="73"/>
      <c r="F63" s="73"/>
      <c r="G63" s="73"/>
      <c r="H63" s="75"/>
      <c r="I63" s="75"/>
      <c r="J63" s="75"/>
      <c r="K63" s="75"/>
      <c r="L63" s="28"/>
    </row>
    <row r="64" spans="2:12">
      <c r="B64" s="28"/>
      <c r="C64" s="28"/>
      <c r="D64" s="73"/>
      <c r="E64" s="73"/>
      <c r="F64" s="73"/>
      <c r="G64" s="73"/>
      <c r="H64" s="75"/>
      <c r="I64" s="75"/>
      <c r="J64" s="75"/>
      <c r="K64" s="75"/>
      <c r="L64" s="28"/>
    </row>
    <row r="65" spans="2:12">
      <c r="B65" s="28"/>
      <c r="C65" s="28"/>
      <c r="D65" s="73"/>
      <c r="E65" s="73"/>
      <c r="F65" s="73"/>
      <c r="G65" s="73"/>
      <c r="H65" s="75"/>
      <c r="I65" s="75"/>
      <c r="J65" s="75"/>
      <c r="K65" s="75"/>
      <c r="L65" s="28"/>
    </row>
  </sheetData>
  <mergeCells count="18">
    <mergeCell ref="I1:L1"/>
    <mergeCell ref="I2:L2"/>
    <mergeCell ref="A4:L4"/>
    <mergeCell ref="A6:A7"/>
    <mergeCell ref="B6:B7"/>
    <mergeCell ref="C6:C7"/>
    <mergeCell ref="D6:G6"/>
    <mergeCell ref="H6:K6"/>
    <mergeCell ref="L6:L7"/>
    <mergeCell ref="B17:D17"/>
    <mergeCell ref="L17:M17"/>
    <mergeCell ref="A10:A11"/>
    <mergeCell ref="B10:B11"/>
    <mergeCell ref="L10:L13"/>
    <mergeCell ref="C11:G11"/>
    <mergeCell ref="A12:A13"/>
    <mergeCell ref="B12:B13"/>
    <mergeCell ref="C13:G13"/>
  </mergeCells>
  <pageMargins left="1.1811023622047245" right="0.23622047244094491" top="0.74803149606299213" bottom="0.74803149606299213" header="0.31496062992125984" footer="0.31496062992125984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ПП-1</vt:lpstr>
      <vt:lpstr>ППП1-1</vt:lpstr>
      <vt:lpstr>ППП2-1</vt:lpstr>
      <vt:lpstr>ППП1-2</vt:lpstr>
      <vt:lpstr>ППП2-2</vt:lpstr>
      <vt:lpstr>ППП3-1</vt:lpstr>
      <vt:lpstr>ППП3-2</vt:lpstr>
      <vt:lpstr>ППП4-1</vt:lpstr>
      <vt:lpstr>ППП4-2</vt:lpstr>
      <vt:lpstr>ПП5</vt:lpstr>
      <vt:lpstr>ПП6</vt:lpstr>
      <vt:lpstr>'ППП1-1'!Заголовки_для_печати</vt:lpstr>
      <vt:lpstr>'ПП-1'!Область_печати</vt:lpstr>
      <vt:lpstr>ПП5!Область_печати</vt:lpstr>
      <vt:lpstr>ПП6!Область_печати</vt:lpstr>
      <vt:lpstr>'ППП1-1'!Область_печати</vt:lpstr>
      <vt:lpstr>'ППП2-1'!Область_печати</vt:lpstr>
      <vt:lpstr>'ППП2-2'!Область_печати</vt:lpstr>
      <vt:lpstr>'ППП3-2'!Область_печати</vt:lpstr>
      <vt:lpstr>'ППП4-2'!Область_печати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</cp:lastModifiedBy>
  <cp:lastPrinted>2025-05-23T05:44:49Z</cp:lastPrinted>
  <dcterms:created xsi:type="dcterms:W3CDTF">2016-10-20T04:37:12Z</dcterms:created>
  <dcterms:modified xsi:type="dcterms:W3CDTF">2025-05-23T05:46:37Z</dcterms:modified>
</cp:coreProperties>
</file>